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tabRatio="890"/>
  </bookViews>
  <sheets>
    <sheet name="7 класс КДДТ" sheetId="22" r:id="rId1"/>
    <sheet name="7 класс ТТТТ" sheetId="21" r:id="rId2"/>
    <sheet name="8 класс КДДТ" sheetId="23" r:id="rId3"/>
    <sheet name="8 класс ТТТТ" sheetId="20" r:id="rId4"/>
    <sheet name="8 класс Робототехника" sheetId="19" r:id="rId5"/>
    <sheet name="9 класс КДДТ" sheetId="8" r:id="rId6"/>
    <sheet name="9 класс ТТТТ" sheetId="9" r:id="rId7"/>
    <sheet name="9 класс Робототехника" sheetId="7" r:id="rId8"/>
    <sheet name="10 класс КДДТ" sheetId="11" r:id="rId9"/>
    <sheet name="11 класс Робототехника" sheetId="17" r:id="rId10"/>
  </sheets>
  <calcPr calcId="162913"/>
</workbook>
</file>

<file path=xl/calcChain.xml><?xml version="1.0" encoding="utf-8"?>
<calcChain xmlns="http://schemas.openxmlformats.org/spreadsheetml/2006/main">
  <c r="AG6" i="9" l="1"/>
  <c r="AG5" i="9"/>
  <c r="AG4" i="9"/>
  <c r="AG5" i="20"/>
  <c r="AG6" i="20"/>
  <c r="AG4" i="20"/>
  <c r="AG9" i="21"/>
  <c r="AG8" i="21"/>
  <c r="AG4" i="21"/>
  <c r="AG7" i="21"/>
  <c r="AG6" i="21"/>
  <c r="AG5" i="21"/>
  <c r="AG4" i="19" l="1"/>
  <c r="AG4" i="7"/>
  <c r="AG4" i="17"/>
  <c r="AH4" i="11" l="1"/>
  <c r="AH11" i="8"/>
  <c r="AH9" i="8"/>
  <c r="AH10" i="8"/>
  <c r="AH8" i="8"/>
  <c r="AH7" i="8"/>
  <c r="AH6" i="8"/>
  <c r="AH4" i="8"/>
  <c r="AH5" i="8"/>
  <c r="AH4" i="23"/>
  <c r="AH5" i="23"/>
  <c r="AH6" i="23"/>
  <c r="AH5" i="22"/>
  <c r="AH7" i="22"/>
  <c r="AH4" i="22"/>
  <c r="AH12" i="22"/>
  <c r="AH8" i="22"/>
  <c r="AH9" i="22"/>
  <c r="AH11" i="22"/>
  <c r="AH10" i="22"/>
  <c r="AH6" i="22"/>
</calcChain>
</file>

<file path=xl/sharedStrings.xml><?xml version="1.0" encoding="utf-8"?>
<sst xmlns="http://schemas.openxmlformats.org/spreadsheetml/2006/main" count="656" uniqueCount="228">
  <si>
    <t>№</t>
  </si>
  <si>
    <t>Фамилия</t>
  </si>
  <si>
    <t>Имя</t>
  </si>
  <si>
    <t>Отчество</t>
  </si>
  <si>
    <t>Класс</t>
  </si>
  <si>
    <t>ОО (сокращенное название)</t>
  </si>
  <si>
    <t>Жаркова</t>
  </si>
  <si>
    <t>Анна</t>
  </si>
  <si>
    <t>Олеговна</t>
  </si>
  <si>
    <t>Петрова</t>
  </si>
  <si>
    <t>Алина</t>
  </si>
  <si>
    <t>Владимровна</t>
  </si>
  <si>
    <t>Петухова</t>
  </si>
  <si>
    <t>Вита</t>
  </si>
  <si>
    <t>Вячеславовна</t>
  </si>
  <si>
    <t>Каморина</t>
  </si>
  <si>
    <t>Мария</t>
  </si>
  <si>
    <t>Владимировна</t>
  </si>
  <si>
    <t>Воронина</t>
  </si>
  <si>
    <t>Ксения</t>
  </si>
  <si>
    <t>Павловна</t>
  </si>
  <si>
    <t>Слуева</t>
  </si>
  <si>
    <t>Яна</t>
  </si>
  <si>
    <t>Николаевна</t>
  </si>
  <si>
    <t>Гайворонская</t>
  </si>
  <si>
    <t>Василиса</t>
  </si>
  <si>
    <t>Филиппова</t>
  </si>
  <si>
    <t>Алена</t>
  </si>
  <si>
    <t>Алексеевна</t>
  </si>
  <si>
    <t>МОУ Красноткацкая СШ ЯМР</t>
  </si>
  <si>
    <t xml:space="preserve">МОУ Карачихская СШ ЯМР </t>
  </si>
  <si>
    <t>МОУ Пестрецовская ОШ ЯМР</t>
  </si>
  <si>
    <t>МОУ Глебовская ОШ ЯМР</t>
  </si>
  <si>
    <t>МОУ Козьмодемьянская ОШ ЯМР</t>
  </si>
  <si>
    <t>МОУ Сарафоновская СШ ЯМР</t>
  </si>
  <si>
    <t>Победитель</t>
  </si>
  <si>
    <t>Призер</t>
  </si>
  <si>
    <t>Участник</t>
  </si>
  <si>
    <t>Романова</t>
  </si>
  <si>
    <t>Ульяна</t>
  </si>
  <si>
    <t>МОУ Ивняковская СШ ЯМР</t>
  </si>
  <si>
    <t>Утрова</t>
  </si>
  <si>
    <t>Нина</t>
  </si>
  <si>
    <t>Михайловна</t>
  </si>
  <si>
    <t>МОУ Иванищевская СШ ЯМР</t>
  </si>
  <si>
    <t>Камолых</t>
  </si>
  <si>
    <t>Викторовна</t>
  </si>
  <si>
    <t>Крылов</t>
  </si>
  <si>
    <t>Денис</t>
  </si>
  <si>
    <t>Алексеевич</t>
  </si>
  <si>
    <t>Горохов</t>
  </si>
  <si>
    <t>Ярослав</t>
  </si>
  <si>
    <t>Викторович</t>
  </si>
  <si>
    <t>Березин</t>
  </si>
  <si>
    <t>Глеб</t>
  </si>
  <si>
    <t>Александрович</t>
  </si>
  <si>
    <t>МОУ Григорьевская СШ ЯМР</t>
  </si>
  <si>
    <t>Сергеев</t>
  </si>
  <si>
    <t>Евгений</t>
  </si>
  <si>
    <t>Павлович</t>
  </si>
  <si>
    <t>Загитов</t>
  </si>
  <si>
    <t>Александр</t>
  </si>
  <si>
    <t>Черпалов</t>
  </si>
  <si>
    <t>Максим</t>
  </si>
  <si>
    <t>Михайлович</t>
  </si>
  <si>
    <t>Баикин</t>
  </si>
  <si>
    <t>Анатолий</t>
  </si>
  <si>
    <t>Николаев</t>
  </si>
  <si>
    <t>Тимофей</t>
  </si>
  <si>
    <t>Денисович</t>
  </si>
  <si>
    <t>Кузнецов</t>
  </si>
  <si>
    <t>Степан</t>
  </si>
  <si>
    <t>Евгениевич</t>
  </si>
  <si>
    <t>Попов</t>
  </si>
  <si>
    <t>Никита</t>
  </si>
  <si>
    <t>Николаевич</t>
  </si>
  <si>
    <t>МОУ СШ п.Ярославка ЯМР</t>
  </si>
  <si>
    <t>МОУ Кузнечихинская СШ ЯМР</t>
  </si>
  <si>
    <t>МОУ Курбская СШ ЯМР</t>
  </si>
  <si>
    <t>Сабуров</t>
  </si>
  <si>
    <t>Евгеньевич</t>
  </si>
  <si>
    <t>Сухановский</t>
  </si>
  <si>
    <t>Даниил</t>
  </si>
  <si>
    <t>Иванович</t>
  </si>
  <si>
    <t>Куприянов</t>
  </si>
  <si>
    <t>Данила</t>
  </si>
  <si>
    <t>Андреевич</t>
  </si>
  <si>
    <t>Коршунова</t>
  </si>
  <si>
    <t>Карина</t>
  </si>
  <si>
    <t>Туркова</t>
  </si>
  <si>
    <t>Эвелина</t>
  </si>
  <si>
    <t>Анатольевна</t>
  </si>
  <si>
    <t>Сурьянинова</t>
  </si>
  <si>
    <t>Эллина</t>
  </si>
  <si>
    <t>Романовна</t>
  </si>
  <si>
    <t>Трекина</t>
  </si>
  <si>
    <t>Лилия</t>
  </si>
  <si>
    <t>Максимовна</t>
  </si>
  <si>
    <t>Афоничева</t>
  </si>
  <si>
    <t>Валерия</t>
  </si>
  <si>
    <t>Александровна</t>
  </si>
  <si>
    <t>Кузнецова</t>
  </si>
  <si>
    <t>Пайор</t>
  </si>
  <si>
    <t>Алиса</t>
  </si>
  <si>
    <t>Королева</t>
  </si>
  <si>
    <t>Наталия</t>
  </si>
  <si>
    <t>Сергеевна</t>
  </si>
  <si>
    <t>Калинина</t>
  </si>
  <si>
    <t>София</t>
  </si>
  <si>
    <t>Антоновна</t>
  </si>
  <si>
    <t>МОУ Дубковская СШ ЯМР</t>
  </si>
  <si>
    <t>Обогуева</t>
  </si>
  <si>
    <t>Юлия</t>
  </si>
  <si>
    <t>Игоревна</t>
  </si>
  <si>
    <t>Абрамова</t>
  </si>
  <si>
    <t>Владислава</t>
  </si>
  <si>
    <t>Юсупова</t>
  </si>
  <si>
    <t>Дарья</t>
  </si>
  <si>
    <t>Дмитриевна</t>
  </si>
  <si>
    <t xml:space="preserve"> МЭ ВсОШ 2024/2025 учебного года труду (КДДТ)
Протокол оценки №1 от 27.11.2024</t>
  </si>
  <si>
    <t>Шифр участника</t>
  </si>
  <si>
    <t>1 (1 б)</t>
  </si>
  <si>
    <t>2 (1 б)</t>
  </si>
  <si>
    <t>3 (1 б)</t>
  </si>
  <si>
    <t>4 (1 б)</t>
  </si>
  <si>
    <t>5 (1 б)</t>
  </si>
  <si>
    <t>6 (1 б)</t>
  </si>
  <si>
    <t>7 (1 б)</t>
  </si>
  <si>
    <t>8 (1 б)</t>
  </si>
  <si>
    <t>9 (1 б)</t>
  </si>
  <si>
    <t>10 (1 б)</t>
  </si>
  <si>
    <t>11 (1 б)</t>
  </si>
  <si>
    <t>12 (1 б)</t>
  </si>
  <si>
    <t>13 (1 б)</t>
  </si>
  <si>
    <t>14 (1 б)</t>
  </si>
  <si>
    <t>15 (1 б)</t>
  </si>
  <si>
    <t>16 (1 б)</t>
  </si>
  <si>
    <t>17 (1 б)</t>
  </si>
  <si>
    <t>18 (1 б)</t>
  </si>
  <si>
    <t>19 (1 б)</t>
  </si>
  <si>
    <t>20 (1 б)</t>
  </si>
  <si>
    <t>21 (5 б)</t>
  </si>
  <si>
    <t>Моделирование (20 б)</t>
  </si>
  <si>
    <t>Практика (15 б)</t>
  </si>
  <si>
    <t>Оценка пояснительной                                           записки (10 б)</t>
  </si>
  <si>
    <t>Оценка изделия (20 б)</t>
  </si>
  <si>
    <t>Оценка защиты                                    проекта (10 б)</t>
  </si>
  <si>
    <t>Итоговый балл (максимальный балл - 100)</t>
  </si>
  <si>
    <t>Статус</t>
  </si>
  <si>
    <t>ТЕХ703</t>
  </si>
  <si>
    <t>ТЕХ711</t>
  </si>
  <si>
    <t>ТЕХ712</t>
  </si>
  <si>
    <t>ТЕХ708</t>
  </si>
  <si>
    <t>ТЕХ707</t>
  </si>
  <si>
    <t>ТЕХ716</t>
  </si>
  <si>
    <t>ТЕХ701</t>
  </si>
  <si>
    <t>ТЕХ705</t>
  </si>
  <si>
    <t>ТЕХ702</t>
  </si>
  <si>
    <t>Председатель МЭ ВсОШ 2024-2025 уч. года по труду (КДДТ):</t>
  </si>
  <si>
    <t xml:space="preserve">                                    Круглова Е.В./(__________________________).</t>
  </si>
  <si>
    <t>Дата заполения протокола: 27.11.2024 г.</t>
  </si>
  <si>
    <t>Члены жюри МЭ ВсОШ 2024-2025 уч. года по труду (КДДТ):</t>
  </si>
  <si>
    <t xml:space="preserve">                                    Талицина Л.И./(__________________________),</t>
  </si>
  <si>
    <t xml:space="preserve">                                    Ермолаева Т.В./(__________________________),</t>
  </si>
  <si>
    <t xml:space="preserve">                                    Мадонова Ю.Б./(__________________________),</t>
  </si>
  <si>
    <t xml:space="preserve">                                    Ремнева В.Н./(__________________________),</t>
  </si>
  <si>
    <t xml:space="preserve">                                    Лобанова Н.Н./(__________________________),</t>
  </si>
  <si>
    <t xml:space="preserve">                                    Разгуляева В.П./(__________________________),</t>
  </si>
  <si>
    <t xml:space="preserve">                                    Тишинова Е.Н./(__________________________).</t>
  </si>
  <si>
    <t xml:space="preserve"> МЭ ВсОШ 2024/2025 учебного года труду (КДДТ)
Протокол оценки №2 от 27.11.2024</t>
  </si>
  <si>
    <t>ТЕХ807</t>
  </si>
  <si>
    <t>ТЕХ803</t>
  </si>
  <si>
    <t>ТЕХ801</t>
  </si>
  <si>
    <t xml:space="preserve"> МЭ ВсОШ 2024/2025 учебного года труду (КДДТ)
Протокол оценки №3 от 27.11.2024</t>
  </si>
  <si>
    <t>ТЕХ902</t>
  </si>
  <si>
    <t>ТЕХ901</t>
  </si>
  <si>
    <t>ТЕХ903</t>
  </si>
  <si>
    <t>ТЕХ904</t>
  </si>
  <si>
    <t>ТЕХ905</t>
  </si>
  <si>
    <t>ТЕХ907</t>
  </si>
  <si>
    <t>ТЕХ906</t>
  </si>
  <si>
    <t>ТЕХ908</t>
  </si>
  <si>
    <t xml:space="preserve"> МЭ ВсОШ 2024/2025 учебного года труду (КДДТ)
Протокол оценки №4 от 27.11.2024</t>
  </si>
  <si>
    <t>ТЕХ1001</t>
  </si>
  <si>
    <t xml:space="preserve"> МЭ ВсОШ 2024/2025 учебного года труду (Робототехника)
Протокол оценки №3 от 27.11.2024</t>
  </si>
  <si>
    <t>9 (0,5 б)</t>
  </si>
  <si>
    <t>10 (0,5 б)</t>
  </si>
  <si>
    <t>12 (2 б)</t>
  </si>
  <si>
    <t>14 (2 б)</t>
  </si>
  <si>
    <t>15 (0,5 б)</t>
  </si>
  <si>
    <t>17 (0,5 б)</t>
  </si>
  <si>
    <t>Практика (35 б)</t>
  </si>
  <si>
    <t xml:space="preserve">Пояснительная записка (10 б) </t>
  </si>
  <si>
    <t xml:space="preserve">Защите проекта (10 б) </t>
  </si>
  <si>
    <t>ТЕХ3</t>
  </si>
  <si>
    <t>Председатель МЭ ВсОШ 2024-2025 уч. года по труду (Робототехнике):</t>
  </si>
  <si>
    <t xml:space="preserve">                                    Гусев М.Е./(__________________________).</t>
  </si>
  <si>
    <t>Члены жюри МЭ ВсОШ 2024-2025 уч. года по труду (Робототехнике):</t>
  </si>
  <si>
    <t xml:space="preserve">                                    Мосягин А.С./(__________________________).</t>
  </si>
  <si>
    <t xml:space="preserve"> МЭ ВсОШ 2024/2025 учебного года труду (Робототехника)
Протокол оценки №2 от 27.11.2024</t>
  </si>
  <si>
    <t>ТЕХ2</t>
  </si>
  <si>
    <t xml:space="preserve"> МЭ ВсОШ 2024/2025 учебного года труду (Робототехника)
Протокол оценки №1 от 27.11.2024</t>
  </si>
  <si>
    <t>ТЕХ1</t>
  </si>
  <si>
    <t xml:space="preserve"> МЭ ВсОШ 2024/2025 учебного года труду (ТТТТ)
Протокол оценки №1 от 27.11.2024</t>
  </si>
  <si>
    <t>Практика (35б)</t>
  </si>
  <si>
    <t>Оценка пояснительной                                           записки  (10 б)</t>
  </si>
  <si>
    <t>Оценка защиты                                                проекта (10 б)</t>
  </si>
  <si>
    <t>ТЕХМ72</t>
  </si>
  <si>
    <t>ТЕХМ77</t>
  </si>
  <si>
    <t>ТЕХМ78</t>
  </si>
  <si>
    <t>ТЕХМ71</t>
  </si>
  <si>
    <t>ТЕХМ79</t>
  </si>
  <si>
    <t>ТЕХМ80</t>
  </si>
  <si>
    <t>Председатель МЭ ВсОШ 2024-2025 уч. года по труду (ТТТТ):</t>
  </si>
  <si>
    <t xml:space="preserve">                                 Дементьев В.И./(__________________________).</t>
  </si>
  <si>
    <t>Члены жюри МЭ ВсОШ 2024-2025 уч. года по труду (ТТТТ):</t>
  </si>
  <si>
    <t xml:space="preserve">                                    Сустретов И.Ю./(__________________________),</t>
  </si>
  <si>
    <t xml:space="preserve">                                    Медведев М.М./(__________________________),</t>
  </si>
  <si>
    <t xml:space="preserve">                                    Марченко Н.В./(__________________________),</t>
  </si>
  <si>
    <t xml:space="preserve">                                    Салманов Э.Иса оглы/(__________________________).</t>
  </si>
  <si>
    <t xml:space="preserve"> МЭ ВсОШ 2024/2025 учебного года труду (ТТТТ)
Протокол оценки №2 от 27.11.2024</t>
  </si>
  <si>
    <t>ТЕХМ81</t>
  </si>
  <si>
    <t>ТЕХМ85</t>
  </si>
  <si>
    <t>ТЕХМ84</t>
  </si>
  <si>
    <t xml:space="preserve"> МЭ ВсОШ 2024/2025 учебного года труду (ТТТТ)
Протокол оценки №3 от 27.11.2024</t>
  </si>
  <si>
    <t>ТЕХМ91</t>
  </si>
  <si>
    <t>ТЕХМ92</t>
  </si>
  <si>
    <t>ТЕХМ95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</si>
</sst>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2" fillId="0" borderId="0" applyBorder="0" applyProtection="0"/>
    <xf numFmtId="0" fontId="3" fillId="0" borderId="0"/>
    <xf numFmtId="0" fontId="2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1" fontId="7" fillId="2" borderId="2" xfId="0" applyNumberFormat="1" applyFont="1" applyFill="1" applyBorder="1" applyAlignment="1">
      <alignment horizontal="center" vertical="top" wrapText="1"/>
    </xf>
    <xf numFmtId="1" fontId="7" fillId="2" borderId="2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top"/>
    </xf>
    <xf numFmtId="0" fontId="8" fillId="0" borderId="0" xfId="0" applyFont="1"/>
    <xf numFmtId="2" fontId="0" fillId="0" borderId="0" xfId="0" applyNumberFormat="1"/>
    <xf numFmtId="0" fontId="7" fillId="2" borderId="2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vertical="top" wrapText="1"/>
    </xf>
    <xf numFmtId="0" fontId="7" fillId="0" borderId="0" xfId="0" applyNumberFormat="1" applyFont="1" applyFill="1" applyBorder="1" applyAlignment="1">
      <alignment horizontal="center" vertical="top" wrapText="1"/>
    </xf>
  </cellXfs>
  <cellStyles count="4">
    <cellStyle name="Excel Built-in Normal" xfId="1"/>
    <cellStyle name="TableStyleLight1" xfId="3"/>
    <cellStyle name="Обычный" xfId="0" builtinId="0"/>
    <cellStyle name="Обычный 2" xfId="2"/>
  </cellStyles>
  <dxfs count="3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border outline="0">
        <right style="thin">
          <color indexed="64"/>
        </right>
      </border>
    </dxf>
    <dxf>
      <numFmt numFmtId="164" formatCode="0.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" formatCode="0"/>
      <fill>
        <patternFill patternType="solid">
          <fgColor indexed="64"/>
          <bgColor theme="6" tint="-0.249977111117893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0.0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</border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8" name="Таблица156234568" displayName="Таблица156234568" ref="A3:AI12" totalsRowShown="0" headerRowDxfId="308" headerRowBorderDxfId="307">
  <sortState ref="A4:AI12">
    <sortCondition ref="E4"/>
  </sortState>
  <tableColumns count="35">
    <tableColumn id="1" name="№" dataDxfId="306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305"/>
    <tableColumn id="10" name="Класс" dataDxfId="304"/>
    <tableColumn id="13" name="1 (1 б)" dataDxfId="303"/>
    <tableColumn id="11" name="2 (1 б)" dataDxfId="302"/>
    <tableColumn id="7" name="3 (1 б)" dataDxfId="301"/>
    <tableColumn id="18" name="4 (1 б)" dataDxfId="300"/>
    <tableColumn id="19" name="5 (1 б)" dataDxfId="299"/>
    <tableColumn id="20" name="6 (1 б)" dataDxfId="298"/>
    <tableColumn id="21" name="7 (1 б)" dataDxfId="297"/>
    <tableColumn id="17" name="8 (1 б)" dataDxfId="296"/>
    <tableColumn id="16" name="9 (1 б)" dataDxfId="295"/>
    <tableColumn id="15" name="10 (1 б)" dataDxfId="294"/>
    <tableColumn id="33" name="11 (1 б)" dataDxfId="293"/>
    <tableColumn id="14" name="12 (1 б)" dataDxfId="292"/>
    <tableColumn id="8" name="13 (1 б)" dataDxfId="291"/>
    <tableColumn id="24" name="14 (1 б)" dataDxfId="290"/>
    <tableColumn id="25" name="15 (1 б)" dataDxfId="289"/>
    <tableColumn id="27" name="16 (1 б)" dataDxfId="288"/>
    <tableColumn id="28" name="17 (1 б)" dataDxfId="287"/>
    <tableColumn id="29" name="18 (1 б)" dataDxfId="286"/>
    <tableColumn id="30" name="19 (1 б)" dataDxfId="285"/>
    <tableColumn id="31" name="20 (1 б)" dataDxfId="284"/>
    <tableColumn id="32" name="21 (5 б)" dataDxfId="283"/>
    <tableColumn id="23" name="Моделирование (20 б)" dataDxfId="282"/>
    <tableColumn id="22" name="Практика (15 б)" dataDxfId="281"/>
    <tableColumn id="26" name="Оценка пояснительной                                           записки (10 б)" dataDxfId="280"/>
    <tableColumn id="34" name="Оценка изделия (20 б)" dataDxfId="279"/>
    <tableColumn id="35" name="Оценка защиты                                    проекта (10 б)" dataDxfId="278"/>
    <tableColumn id="12" name="Итоговый балл (максимальный балл - 100)" dataDxfId="277">
      <calculatedColumnFormula>SUM(Таблица156234568[[#This Row],[1 (1 б)]:[Оценка защиты                                    проекта (10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3" name="Таблица1562345684" displayName="Таблица1562345684" ref="A3:AH4" totalsRowShown="0" headerRowDxfId="181" headerRowBorderDxfId="180">
  <tableColumns count="34">
    <tableColumn id="1" name="№" dataDxfId="179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78"/>
    <tableColumn id="10" name="Класс" dataDxfId="177"/>
    <tableColumn id="13" name="1 (1 б)" dataDxfId="176"/>
    <tableColumn id="11" name="2 (1 б)" dataDxfId="175"/>
    <tableColumn id="7" name="3 (1 б)" dataDxfId="174"/>
    <tableColumn id="18" name="4 (1 б)" dataDxfId="173"/>
    <tableColumn id="19" name="5 (1 б)" dataDxfId="172"/>
    <tableColumn id="20" name="6 (1 б)" dataDxfId="171"/>
    <tableColumn id="21" name="7 (1 б)" dataDxfId="170"/>
    <tableColumn id="17" name="8 (1 б)" dataDxfId="169"/>
    <tableColumn id="16" name="9 (0,5 б)" dataDxfId="168"/>
    <tableColumn id="15" name="10 (0,5 б)" dataDxfId="167"/>
    <tableColumn id="33" name="11 (1 б)" dataDxfId="166"/>
    <tableColumn id="14" name="12 (2 б)" dataDxfId="165"/>
    <tableColumn id="8" name="13 (1 б)" dataDxfId="164"/>
    <tableColumn id="24" name="14 (2 б)" dataDxfId="163"/>
    <tableColumn id="25" name="15 (0,5 б)" dataDxfId="162"/>
    <tableColumn id="27" name="16 (1 б)" dataDxfId="161"/>
    <tableColumn id="28" name="17 (0,5 б)" dataDxfId="160"/>
    <tableColumn id="29" name="18 (1 б)" dataDxfId="159"/>
    <tableColumn id="30" name="19 (1 б)" dataDxfId="158"/>
    <tableColumn id="31" name="20 (1 б)" dataDxfId="157"/>
    <tableColumn id="32" name="21 (5 б)" dataDxfId="156"/>
    <tableColumn id="22" name="Практика (35 б)" dataDxfId="155"/>
    <tableColumn id="23" name="Пояснительная записка (10 б) " dataDxfId="154"/>
    <tableColumn id="26" name="Оценка изделия (20 б)" dataDxfId="153"/>
    <tableColumn id="34" name="Защите проекта (10 б) " dataDxfId="152"/>
    <tableColumn id="12" name="Итоговый балл (максимальный балл - 100)" dataDxfId="151">
      <calculatedColumnFormula>SUM(Таблица1562345684[[1 (1 б)]:[Защите проекта (10 б) ]])</calculatedColumnFormula>
    </tableColumn>
    <tableColumn id="9" name="Статус" dataDxfId="15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6" name="Таблица15623456817" displayName="Таблица15623456817" ref="A3:AH9" totalsRowShown="0" headerRowDxfId="85" headerRowBorderDxfId="84">
  <sortState ref="A4:AH9">
    <sortCondition ref="E4"/>
  </sortState>
  <tableColumns count="34">
    <tableColumn id="1" name="№" dataDxfId="83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82"/>
    <tableColumn id="10" name="Класс" dataDxfId="81"/>
    <tableColumn id="13" name="1 (1 б)" dataDxfId="80"/>
    <tableColumn id="11" name="2 (1 б)" dataDxfId="79"/>
    <tableColumn id="7" name="3 (1 б)" dataDxfId="78"/>
    <tableColumn id="18" name="4 (1 б)" dataDxfId="77"/>
    <tableColumn id="19" name="5 (1 б)" dataDxfId="76"/>
    <tableColumn id="20" name="6 (1 б)" dataDxfId="75"/>
    <tableColumn id="21" name="7 (1 б)" dataDxfId="74"/>
    <tableColumn id="17" name="8 (1 б)" dataDxfId="73"/>
    <tableColumn id="16" name="9 (1 б)" dataDxfId="72"/>
    <tableColumn id="15" name="10 (1 б)" dataDxfId="71"/>
    <tableColumn id="33" name="11 (1 б)" dataDxfId="70"/>
    <tableColumn id="14" name="12 (1 б)" dataDxfId="69"/>
    <tableColumn id="8" name="13 (1 б)" dataDxfId="68"/>
    <tableColumn id="24" name="14 (1 б)" dataDxfId="67"/>
    <tableColumn id="25" name="15 (1 б)" dataDxfId="66"/>
    <tableColumn id="27" name="16 (1 б)" dataDxfId="65"/>
    <tableColumn id="28" name="17 (1 б)" dataDxfId="64"/>
    <tableColumn id="29" name="18 (1 б)" dataDxfId="63"/>
    <tableColumn id="30" name="19 (1 б)" dataDxfId="62"/>
    <tableColumn id="31" name="20 (1 б)" dataDxfId="61"/>
    <tableColumn id="32" name="21 (5 б)" dataDxfId="60"/>
    <tableColumn id="22" name="Практика (35б)" dataDxfId="59"/>
    <tableColumn id="23" name="Оценка пояснительной                                           записки  (10 б)" dataDxfId="58"/>
    <tableColumn id="26" name="Оценка изделия (20 б)" dataDxfId="57"/>
    <tableColumn id="34" name="Оценка защиты                                                проекта (10 б)" dataDxfId="56"/>
    <tableColumn id="12" name="Итоговый балл (максимальный балл - 100)" dataDxfId="55">
      <calculatedColumnFormula>SUM(Таблица15623456817[[#This Row],[1 (1 б)]:[Оценка защиты                                                проекта (10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9" name="Таблица1562345685" displayName="Таблица1562345685" ref="A3:AI6" totalsRowShown="0" headerRowDxfId="276" headerRowBorderDxfId="275">
  <sortState ref="A4:AI6">
    <sortCondition ref="E4"/>
  </sortState>
  <tableColumns count="35">
    <tableColumn id="1" name="№" dataDxfId="274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73"/>
    <tableColumn id="10" name="Класс" dataDxfId="272"/>
    <tableColumn id="13" name="1 (1 б)" dataDxfId="271"/>
    <tableColumn id="11" name="2 (1 б)" dataDxfId="270"/>
    <tableColumn id="7" name="3 (1 б)" dataDxfId="269"/>
    <tableColumn id="18" name="4 (1 б)" dataDxfId="268"/>
    <tableColumn id="19" name="5 (1 б)" dataDxfId="267"/>
    <tableColumn id="20" name="6 (1 б)" dataDxfId="266"/>
    <tableColumn id="21" name="7 (1 б)" dataDxfId="265"/>
    <tableColumn id="17" name="8 (1 б)" dataDxfId="264"/>
    <tableColumn id="16" name="9 (1 б)" dataDxfId="263"/>
    <tableColumn id="15" name="10 (1 б)" dataDxfId="262"/>
    <tableColumn id="33" name="11 (1 б)" dataDxfId="261"/>
    <tableColumn id="14" name="12 (1 б)" dataDxfId="260"/>
    <tableColumn id="8" name="13 (1 б)" dataDxfId="259"/>
    <tableColumn id="24" name="14 (1 б)" dataDxfId="258"/>
    <tableColumn id="25" name="15 (1 б)" dataDxfId="257"/>
    <tableColumn id="27" name="16 (1 б)" dataDxfId="256"/>
    <tableColumn id="28" name="17 (1 б)" dataDxfId="255"/>
    <tableColumn id="29" name="18 (1 б)" dataDxfId="254"/>
    <tableColumn id="30" name="19 (1 б)" dataDxfId="253"/>
    <tableColumn id="31" name="20 (1 б)" dataDxfId="252"/>
    <tableColumn id="32" name="21 (5 б)" dataDxfId="251"/>
    <tableColumn id="22" name="Моделирование (20 б)"/>
    <tableColumn id="23" name="Практика (15 б)" dataDxfId="250"/>
    <tableColumn id="26" name="Оценка пояснительной                                           записки (10 б)" dataDxfId="249"/>
    <tableColumn id="34" name="Оценка изделия (20 б)"/>
    <tableColumn id="35" name="Оценка защиты                                    проекта (10 б)" dataDxfId="248"/>
    <tableColumn id="12" name="Итоговый балл (максимальный балл - 100)" dataDxfId="247">
      <calculatedColumnFormula>SUM(Таблица1562345685[[#This Row],[1 (1 б)]:[Оценка защиты                                    проекта (10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7" name="Таблица15623456813" displayName="Таблица15623456813" ref="A3:AH6" totalsRowShown="0" headerRowDxfId="54" headerRowBorderDxfId="53">
  <sortState ref="A4:AH6">
    <sortCondition ref="E4"/>
  </sortState>
  <tableColumns count="34">
    <tableColumn id="1" name="№" dataDxfId="52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51"/>
    <tableColumn id="10" name="Класс" dataDxfId="50"/>
    <tableColumn id="13" name="1 (1 б)" dataDxfId="49"/>
    <tableColumn id="11" name="2 (1 б)" dataDxfId="48"/>
    <tableColumn id="7" name="3 (1 б)" dataDxfId="47"/>
    <tableColumn id="18" name="4 (1 б)" dataDxfId="46"/>
    <tableColumn id="19" name="5 (1 б)" dataDxfId="45"/>
    <tableColumn id="20" name="6 (1 б)" dataDxfId="44"/>
    <tableColumn id="21" name="7 (1 б)" dataDxfId="43"/>
    <tableColumn id="17" name="8 (1 б)" dataDxfId="42"/>
    <tableColumn id="16" name="9 (1 б)" dataDxfId="41"/>
    <tableColumn id="15" name="10 (1 б)" dataDxfId="40"/>
    <tableColumn id="33" name="11 (1 б)" dataDxfId="39"/>
    <tableColumn id="14" name="12 (1 б)" dataDxfId="38"/>
    <tableColumn id="8" name="13 (1 б)" dataDxfId="37"/>
    <tableColumn id="24" name="14 (1 б)" dataDxfId="36"/>
    <tableColumn id="25" name="15 (1 б)" dataDxfId="35"/>
    <tableColumn id="27" name="16 (1 б)" dataDxfId="34"/>
    <tableColumn id="28" name="17 (1 б)" dataDxfId="33"/>
    <tableColumn id="29" name="18 (1 б)" dataDxfId="32"/>
    <tableColumn id="30" name="19 (1 б)" dataDxfId="31"/>
    <tableColumn id="31" name="20 (1 б)" dataDxfId="30"/>
    <tableColumn id="32" name="21 (5 б)" dataDxfId="29"/>
    <tableColumn id="22" name="Практика (35б)"/>
    <tableColumn id="23" name="Оценка пояснительной                                           записки  (10 б)"/>
    <tableColumn id="26" name="Оценка изделия (20 б)"/>
    <tableColumn id="34" name="Оценка защиты                                                проекта (10 б)"/>
    <tableColumn id="12" name="Итоговый балл (максимальный балл - 100)" dataDxfId="28">
      <calculatedColumnFormula>SUM(Таблица15623456813[[#This Row],[1 (1 б)]:[Оценка защиты                                                проекта (10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5" name="Таблица1562345682" displayName="Таблица1562345682" ref="A3:AH4" totalsRowShown="0" headerRowDxfId="117" headerRowBorderDxfId="116">
  <tableColumns count="34">
    <tableColumn id="1" name="№" dataDxfId="115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14"/>
    <tableColumn id="10" name="Класс" dataDxfId="113"/>
    <tableColumn id="13" name="1 (1 б)" dataDxfId="112"/>
    <tableColumn id="11" name="2 (1 б)" dataDxfId="111"/>
    <tableColumn id="7" name="3 (1 б)" dataDxfId="110"/>
    <tableColumn id="18" name="4 (1 б)" dataDxfId="109"/>
    <tableColumn id="19" name="5 (1 б)" dataDxfId="108"/>
    <tableColumn id="20" name="6 (1 б)" dataDxfId="107"/>
    <tableColumn id="21" name="7 (1 б)" dataDxfId="106"/>
    <tableColumn id="17" name="8 (1 б)" dataDxfId="105"/>
    <tableColumn id="16" name="9 (0,5 б)" dataDxfId="104"/>
    <tableColumn id="15" name="10 (0,5 б)" dataDxfId="103"/>
    <tableColumn id="33" name="11 (1 б)" dataDxfId="102"/>
    <tableColumn id="14" name="12 (2 б)" dataDxfId="101"/>
    <tableColumn id="8" name="13 (1 б)" dataDxfId="100"/>
    <tableColumn id="24" name="14 (2 б)" dataDxfId="99"/>
    <tableColumn id="25" name="15 (0,5 б)" dataDxfId="98"/>
    <tableColumn id="27" name="16 (1 б)" dataDxfId="97"/>
    <tableColumn id="28" name="17 (0,5 б)" dataDxfId="96"/>
    <tableColumn id="29" name="18 (1 б)" dataDxfId="95"/>
    <tableColumn id="30" name="19 (1 б)" dataDxfId="94"/>
    <tableColumn id="31" name="20 (1 б)" dataDxfId="93"/>
    <tableColumn id="32" name="21 (5 б)" dataDxfId="92"/>
    <tableColumn id="22" name="Практика (35 б)" dataDxfId="91"/>
    <tableColumn id="23" name="Пояснительная записка (10 б) " dataDxfId="90"/>
    <tableColumn id="26" name="Оценка изделия (20 б)" dataDxfId="89"/>
    <tableColumn id="34" name="Защите проекта (10 б) " dataDxfId="88"/>
    <tableColumn id="12" name="Итоговый балл (максимальный балл - 100)" dataDxfId="87">
      <calculatedColumnFormula>SUM(Таблица1562345682[[#This Row],[1 (1 б)]:[Защите проекта (10 б) ]])</calculatedColumnFormula>
    </tableColumn>
    <tableColumn id="9" name="Статус" dataDxfId="86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10" name="Таблица1562345686" displayName="Таблица1562345686" ref="A3:AI11" totalsRowShown="0" headerRowDxfId="246" headerRowBorderDxfId="245">
  <sortState ref="A4:AI11">
    <sortCondition ref="E4"/>
  </sortState>
  <tableColumns count="35">
    <tableColumn id="1" name="№" dataDxfId="244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43"/>
    <tableColumn id="10" name="Класс" dataDxfId="242"/>
    <tableColumn id="13" name="1 (1 б)" dataDxfId="241"/>
    <tableColumn id="11" name="2 (1 б)" dataDxfId="240"/>
    <tableColumn id="7" name="3 (1 б)" dataDxfId="239"/>
    <tableColumn id="18" name="4 (1 б)" dataDxfId="238"/>
    <tableColumn id="19" name="5 (1 б)" dataDxfId="237"/>
    <tableColumn id="20" name="6 (1 б)" dataDxfId="236"/>
    <tableColumn id="21" name="7 (1 б)" dataDxfId="235"/>
    <tableColumn id="17" name="8 (1 б)" dataDxfId="234"/>
    <tableColumn id="16" name="9 (1 б)" dataDxfId="233"/>
    <tableColumn id="15" name="10 (1 б)" dataDxfId="232"/>
    <tableColumn id="33" name="11 (1 б)" dataDxfId="231"/>
    <tableColumn id="14" name="12 (1 б)" dataDxfId="230"/>
    <tableColumn id="8" name="13 (1 б)" dataDxfId="229"/>
    <tableColumn id="24" name="14 (1 б)" dataDxfId="228"/>
    <tableColumn id="25" name="15 (1 б)" dataDxfId="227"/>
    <tableColumn id="27" name="16 (1 б)" dataDxfId="226"/>
    <tableColumn id="28" name="17 (1 б)" dataDxfId="225"/>
    <tableColumn id="29" name="18 (1 б)" dataDxfId="224"/>
    <tableColumn id="30" name="19 (1 б)" dataDxfId="223"/>
    <tableColumn id="31" name="20 (1 б)" dataDxfId="222"/>
    <tableColumn id="32" name="21 (5 б)" dataDxfId="221"/>
    <tableColumn id="22" name="Моделирование (20 б)" dataDxfId="220"/>
    <tableColumn id="23" name="Практика (15 б)" dataDxfId="219"/>
    <tableColumn id="26" name="Оценка пояснительной                                           записки (10 б)" dataDxfId="218"/>
    <tableColumn id="34" name="Оценка изделия (20 б)" dataDxfId="217"/>
    <tableColumn id="35" name="Оценка защиты                                    проекта (10 б)" dataDxfId="216"/>
    <tableColumn id="12" name="Итоговый балл (максимальный балл - 100)" dataDxfId="215">
      <calculatedColumnFormula>SUM(Таблица1562345686[[#This Row],[1 (1 б)]:[Оценка защиты                                    проекта (10 б)]])</calculatedColumnFormula>
    </tableColumn>
    <tableColumn id="9" name="Статус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18" name="Таблица15623456814" displayName="Таблица15623456814" ref="A3:AH6" totalsRowShown="0" headerRowDxfId="27" headerRowBorderDxfId="26">
  <tableColumns count="34">
    <tableColumn id="1" name="№" dataDxfId="25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4"/>
    <tableColumn id="10" name="Класс" dataDxfId="23"/>
    <tableColumn id="13" name="1 (1 б)" dataDxfId="22"/>
    <tableColumn id="11" name="2 (1 б)" dataDxfId="21"/>
    <tableColumn id="7" name="3 (1 б)" dataDxfId="20"/>
    <tableColumn id="18" name="4 (1 б)" dataDxfId="19"/>
    <tableColumn id="19" name="5 (1 б)" dataDxfId="18"/>
    <tableColumn id="20" name="6 (1 б)" dataDxfId="17"/>
    <tableColumn id="21" name="7 (1 б)" dataDxfId="16"/>
    <tableColumn id="17" name="8 (1 б)" dataDxfId="15"/>
    <tableColumn id="16" name="9 (1 б)" dataDxfId="14"/>
    <tableColumn id="15" name="10 (1 б)" dataDxfId="13"/>
    <tableColumn id="33" name="11 (1 б)" dataDxfId="12"/>
    <tableColumn id="14" name="12 (1 б)" dataDxfId="11"/>
    <tableColumn id="8" name="13 (1 б)" dataDxfId="10"/>
    <tableColumn id="24" name="14 (1 б)" dataDxfId="9"/>
    <tableColumn id="25" name="15 (1 б)" dataDxfId="8"/>
    <tableColumn id="27" name="16 (1 б)" dataDxfId="7"/>
    <tableColumn id="28" name="17 (1 б)" dataDxfId="6"/>
    <tableColumn id="29" name="18 (1 б)" dataDxfId="5"/>
    <tableColumn id="30" name="19 (1 б)" dataDxfId="4"/>
    <tableColumn id="31" name="20 (1 б)" dataDxfId="3"/>
    <tableColumn id="32" name="21 (5 б)" dataDxfId="2"/>
    <tableColumn id="22" name="Практика (35б)"/>
    <tableColumn id="23" name="Оценка пояснительной                                           записки  (10 б)"/>
    <tableColumn id="26" name="Оценка изделия (20 б)"/>
    <tableColumn id="34" name="Оценка защиты                                                проекта (10 б)"/>
    <tableColumn id="12" name="Итоговый балл (максимальный балл - 100)" dataDxfId="1">
      <calculatedColumnFormula>SUM(Таблица15623456814[[#This Row],[1 (1 б)]:[Оценка защиты                                                проекта (10 б)]])</calculatedColumnFormula>
    </tableColumn>
    <tableColumn id="9" name="Статус" dataDxfId="0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14" name="Таблица1562345683" displayName="Таблица1562345683" ref="A3:AH4" totalsRowShown="0" headerRowDxfId="149" headerRowBorderDxfId="148">
  <tableColumns count="34">
    <tableColumn id="1" name="№" dataDxfId="147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146"/>
    <tableColumn id="10" name="Класс" dataDxfId="145"/>
    <tableColumn id="13" name="1 (1 б)" dataDxfId="144"/>
    <tableColumn id="11" name="2 (1 б)" dataDxfId="143"/>
    <tableColumn id="7" name="3 (1 б)" dataDxfId="142"/>
    <tableColumn id="18" name="4 (1 б)" dataDxfId="141"/>
    <tableColumn id="19" name="5 (1 б)" dataDxfId="140"/>
    <tableColumn id="20" name="6 (1 б)" dataDxfId="139"/>
    <tableColumn id="21" name="7 (1 б)" dataDxfId="138"/>
    <tableColumn id="17" name="8 (1 б)" dataDxfId="137"/>
    <tableColumn id="16" name="9 (0,5 б)" dataDxfId="136"/>
    <tableColumn id="15" name="10 (0,5 б)" dataDxfId="135"/>
    <tableColumn id="33" name="11 (1 б)" dataDxfId="134"/>
    <tableColumn id="14" name="12 (2 б)" dataDxfId="133"/>
    <tableColumn id="8" name="13 (1 б)" dataDxfId="132"/>
    <tableColumn id="24" name="14 (2 б)" dataDxfId="131"/>
    <tableColumn id="25" name="15 (0,5 б)" dataDxfId="130"/>
    <tableColumn id="27" name="16 (1 б)" dataDxfId="129"/>
    <tableColumn id="28" name="17 (0,5 б)" dataDxfId="128"/>
    <tableColumn id="29" name="18 (1 б)" dataDxfId="127"/>
    <tableColumn id="30" name="19 (1 б)" dataDxfId="126"/>
    <tableColumn id="31" name="20 (1 б)" dataDxfId="125"/>
    <tableColumn id="32" name="21 (5 б)" dataDxfId="124"/>
    <tableColumn id="22" name="Практика (35 б)" dataDxfId="123"/>
    <tableColumn id="23" name="Пояснительная записка (10 б) " dataDxfId="122"/>
    <tableColumn id="26" name="Оценка изделия (20 б)" dataDxfId="121"/>
    <tableColumn id="34" name="Защите проекта (10 б) " dataDxfId="120"/>
    <tableColumn id="12" name="Итоговый балл (максимальный балл - 100)" dataDxfId="119">
      <calculatedColumnFormula>SUM(Таблица1562345683[[1 (1 б)]:[Защите проекта (10 б) ]])</calculatedColumnFormula>
    </tableColumn>
    <tableColumn id="9" name="Статус" dataDxfId="118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12" name="Таблица1562345687" displayName="Таблица1562345687" ref="A3:AI4" totalsRowShown="0" headerRowDxfId="214" headerRowBorderDxfId="213">
  <tableColumns count="35">
    <tableColumn id="1" name="№" dataDxfId="212"/>
    <tableColumn id="2" name="Фамилия"/>
    <tableColumn id="3" name="Имя"/>
    <tableColumn id="4" name="Отчество"/>
    <tableColumn id="5" name="Шифр участника"/>
    <tableColumn id="6" name="ОО (сокращенное название)" dataDxfId="211"/>
    <tableColumn id="10" name="Класс" dataDxfId="210"/>
    <tableColumn id="13" name="1 (1 б)" dataDxfId="209"/>
    <tableColumn id="11" name="2 (1 б)" dataDxfId="208"/>
    <tableColumn id="7" name="3 (1 б)" dataDxfId="207"/>
    <tableColumn id="18" name="4 (1 б)" dataDxfId="206"/>
    <tableColumn id="19" name="5 (1 б)" dataDxfId="205"/>
    <tableColumn id="20" name="6 (1 б)" dataDxfId="204"/>
    <tableColumn id="21" name="7 (1 б)" dataDxfId="203"/>
    <tableColumn id="17" name="8 (1 б)" dataDxfId="202"/>
    <tableColumn id="16" name="9 (1 б)" dataDxfId="201"/>
    <tableColumn id="15" name="10 (1 б)" dataDxfId="200"/>
    <tableColumn id="33" name="11 (1 б)" dataDxfId="199"/>
    <tableColumn id="14" name="12 (1 б)" dataDxfId="198"/>
    <tableColumn id="8" name="13 (1 б)" dataDxfId="197"/>
    <tableColumn id="24" name="14 (1 б)" dataDxfId="196"/>
    <tableColumn id="25" name="15 (1 б)" dataDxfId="195"/>
    <tableColumn id="27" name="16 (1 б)" dataDxfId="194"/>
    <tableColumn id="28" name="17 (1 б)" dataDxfId="193"/>
    <tableColumn id="29" name="18 (1 б)" dataDxfId="192"/>
    <tableColumn id="30" name="19 (1 б)" dataDxfId="191"/>
    <tableColumn id="31" name="20 (1 б)" dataDxfId="190"/>
    <tableColumn id="32" name="21 (5 б)" dataDxfId="189"/>
    <tableColumn id="22" name="Моделирование (20 б)" dataDxfId="188"/>
    <tableColumn id="23" name="Практика (15 б)" dataDxfId="187"/>
    <tableColumn id="26" name="Оценка пояснительной                                           записки (10 б)" dataDxfId="186"/>
    <tableColumn id="34" name="Оценка изделия (20 б)" dataDxfId="185"/>
    <tableColumn id="35" name="Оценка защиты                                    проекта (10 б)" dataDxfId="184"/>
    <tableColumn id="12" name="Итоговый балл (максимальный балл - 100)" dataDxfId="183">
      <calculatedColumnFormula>SUM(Таблица1562345687[[1 (1 б)]:[Оценка защиты                                    проекта (10 б)]])</calculatedColumnFormula>
    </tableColumn>
    <tableColumn id="9" name="Статус" dataDxfId="18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abSelected="1" workbookViewId="0">
      <selection activeCell="B8" sqref="B8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8.7109375" customWidth="1"/>
    <col min="7" max="7" width="8.28515625" customWidth="1"/>
    <col min="8" max="30" width="4.7109375" customWidth="1"/>
    <col min="31" max="33" width="7.42578125" style="34" customWidth="1"/>
    <col min="34" max="34" width="16.28515625" customWidth="1"/>
    <col min="35" max="35" width="13.5703125" customWidth="1"/>
  </cols>
  <sheetData>
    <row r="1" spans="1:35" ht="48.75" customHeight="1" x14ac:dyDescent="0.3">
      <c r="A1" s="23" t="s">
        <v>119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24"/>
      <c r="AF2" s="24"/>
      <c r="AG2" s="24"/>
      <c r="AH2" s="18"/>
    </row>
    <row r="3" spans="1:35" ht="124.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142</v>
      </c>
      <c r="AD3" s="26" t="s">
        <v>143</v>
      </c>
      <c r="AE3" s="26" t="s">
        <v>144</v>
      </c>
      <c r="AF3" s="26" t="s">
        <v>145</v>
      </c>
      <c r="AG3" s="26" t="s">
        <v>146</v>
      </c>
      <c r="AH3" s="27" t="s">
        <v>147</v>
      </c>
      <c r="AI3" s="25" t="s">
        <v>148</v>
      </c>
    </row>
    <row r="4" spans="1:35" ht="16.5" customHeight="1" x14ac:dyDescent="0.25">
      <c r="A4" s="28">
        <v>1</v>
      </c>
      <c r="B4" s="13" t="s">
        <v>102</v>
      </c>
      <c r="C4" s="11" t="s">
        <v>103</v>
      </c>
      <c r="D4" s="2" t="s">
        <v>100</v>
      </c>
      <c r="E4" s="12" t="s">
        <v>155</v>
      </c>
      <c r="F4" s="3" t="s">
        <v>110</v>
      </c>
      <c r="G4" s="1">
        <v>7</v>
      </c>
      <c r="H4" s="1">
        <v>0</v>
      </c>
      <c r="I4" s="1">
        <v>0</v>
      </c>
      <c r="J4" s="1">
        <v>1</v>
      </c>
      <c r="K4" s="1">
        <v>1</v>
      </c>
      <c r="L4" s="1">
        <v>0</v>
      </c>
      <c r="M4" s="1">
        <v>1</v>
      </c>
      <c r="N4" s="1">
        <v>1</v>
      </c>
      <c r="O4" s="1">
        <v>0</v>
      </c>
      <c r="P4" s="1">
        <v>0</v>
      </c>
      <c r="Q4" s="1">
        <v>1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7">
        <v>1</v>
      </c>
      <c r="AC4" s="17">
        <v>0.5</v>
      </c>
      <c r="AD4" s="17">
        <v>2.5</v>
      </c>
      <c r="AE4" s="32">
        <v>3.5</v>
      </c>
      <c r="AF4" s="32">
        <v>5</v>
      </c>
      <c r="AG4" s="32">
        <v>8</v>
      </c>
      <c r="AH4" s="19">
        <f>SUM(Таблица156234568[[#This Row],[1 (1 б)]:[Оценка защиты                                    проекта (10 б)]])</f>
        <v>25.5</v>
      </c>
      <c r="AI4" s="13" t="s">
        <v>37</v>
      </c>
    </row>
    <row r="5" spans="1:35" ht="16.5" customHeight="1" x14ac:dyDescent="0.25">
      <c r="A5" s="31">
        <v>2</v>
      </c>
      <c r="B5" s="13" t="s">
        <v>107</v>
      </c>
      <c r="C5" s="11" t="s">
        <v>108</v>
      </c>
      <c r="D5" s="2" t="s">
        <v>109</v>
      </c>
      <c r="E5" s="12" t="s">
        <v>157</v>
      </c>
      <c r="F5" s="3" t="s">
        <v>110</v>
      </c>
      <c r="G5" s="14">
        <v>7</v>
      </c>
      <c r="H5" s="14">
        <v>0</v>
      </c>
      <c r="I5" s="14">
        <v>0</v>
      </c>
      <c r="J5" s="14">
        <v>1</v>
      </c>
      <c r="K5" s="14">
        <v>0</v>
      </c>
      <c r="L5" s="14">
        <v>0</v>
      </c>
      <c r="M5" s="14">
        <v>0</v>
      </c>
      <c r="N5" s="14">
        <v>1</v>
      </c>
      <c r="O5" s="14">
        <v>1</v>
      </c>
      <c r="P5" s="14">
        <v>0</v>
      </c>
      <c r="Q5" s="14">
        <v>1</v>
      </c>
      <c r="R5" s="14">
        <v>0</v>
      </c>
      <c r="S5" s="14">
        <v>0</v>
      </c>
      <c r="T5" s="14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1.5</v>
      </c>
      <c r="AD5" s="29">
        <v>4.5</v>
      </c>
      <c r="AE5" s="30">
        <v>2</v>
      </c>
      <c r="AF5" s="30">
        <v>0</v>
      </c>
      <c r="AG5" s="30">
        <v>6</v>
      </c>
      <c r="AH5" s="19">
        <f>SUM(Таблица156234568[[#This Row],[1 (1 б)]:[Оценка защиты                                    проекта (10 б)]])</f>
        <v>18</v>
      </c>
      <c r="AI5" s="13" t="s">
        <v>37</v>
      </c>
    </row>
    <row r="6" spans="1:35" ht="16.5" customHeight="1" x14ac:dyDescent="0.25">
      <c r="A6" s="28">
        <v>3</v>
      </c>
      <c r="B6" s="13" t="s">
        <v>87</v>
      </c>
      <c r="C6" s="11" t="s">
        <v>88</v>
      </c>
      <c r="D6" s="2" t="s">
        <v>28</v>
      </c>
      <c r="E6" s="12" t="s">
        <v>149</v>
      </c>
      <c r="F6" s="3" t="s">
        <v>77</v>
      </c>
      <c r="G6" s="1">
        <v>7</v>
      </c>
      <c r="H6" s="14">
        <v>1</v>
      </c>
      <c r="I6" s="14">
        <v>0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29">
        <v>1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4</v>
      </c>
      <c r="AC6" s="29">
        <v>3.5</v>
      </c>
      <c r="AD6" s="29">
        <v>5</v>
      </c>
      <c r="AE6" s="30">
        <v>4.5</v>
      </c>
      <c r="AF6" s="30">
        <v>15</v>
      </c>
      <c r="AG6" s="30">
        <v>9</v>
      </c>
      <c r="AH6" s="20">
        <f>SUM(Таблица156234568[[#This Row],[1 (1 б)]:[Оценка защиты                                    проекта (10 б)]])</f>
        <v>49</v>
      </c>
      <c r="AI6" s="13" t="s">
        <v>36</v>
      </c>
    </row>
    <row r="7" spans="1:35" ht="16.5" customHeight="1" x14ac:dyDescent="0.25">
      <c r="A7" s="31">
        <v>4</v>
      </c>
      <c r="B7" s="13" t="s">
        <v>104</v>
      </c>
      <c r="C7" s="11" t="s">
        <v>105</v>
      </c>
      <c r="D7" s="2" t="s">
        <v>106</v>
      </c>
      <c r="E7" s="12" t="s">
        <v>156</v>
      </c>
      <c r="F7" s="3" t="s">
        <v>110</v>
      </c>
      <c r="G7" s="1">
        <v>7</v>
      </c>
      <c r="H7" s="14">
        <v>1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1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3</v>
      </c>
      <c r="AC7" s="29">
        <v>4</v>
      </c>
      <c r="AD7" s="29">
        <v>3.5</v>
      </c>
      <c r="AE7" s="30">
        <v>2</v>
      </c>
      <c r="AF7" s="30">
        <v>0</v>
      </c>
      <c r="AG7" s="30">
        <v>7</v>
      </c>
      <c r="AH7" s="20">
        <f>SUM(Таблица156234568[[#This Row],[1 (1 б)]:[Оценка защиты                                    проекта (10 б)]])</f>
        <v>23.5</v>
      </c>
      <c r="AI7" s="13" t="s">
        <v>37</v>
      </c>
    </row>
    <row r="8" spans="1:35" ht="16.5" customHeight="1" x14ac:dyDescent="0.25">
      <c r="A8" s="28">
        <v>5</v>
      </c>
      <c r="B8" s="13" t="s">
        <v>98</v>
      </c>
      <c r="C8" s="11" t="s">
        <v>99</v>
      </c>
      <c r="D8" s="2" t="s">
        <v>100</v>
      </c>
      <c r="E8" s="12" t="s">
        <v>153</v>
      </c>
      <c r="F8" s="3" t="s">
        <v>110</v>
      </c>
      <c r="G8" s="1">
        <v>7</v>
      </c>
      <c r="H8" s="14">
        <v>1</v>
      </c>
      <c r="I8" s="14">
        <v>0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29">
        <v>0</v>
      </c>
      <c r="V8" s="29">
        <v>0</v>
      </c>
      <c r="W8" s="29">
        <v>0</v>
      </c>
      <c r="X8" s="29">
        <v>1</v>
      </c>
      <c r="Y8" s="29">
        <v>0</v>
      </c>
      <c r="Z8" s="29">
        <v>0</v>
      </c>
      <c r="AA8" s="29">
        <v>0</v>
      </c>
      <c r="AB8" s="29">
        <v>3</v>
      </c>
      <c r="AC8" s="29">
        <v>3</v>
      </c>
      <c r="AD8" s="29">
        <v>2.5</v>
      </c>
      <c r="AE8" s="30">
        <v>3</v>
      </c>
      <c r="AF8" s="30">
        <v>11</v>
      </c>
      <c r="AG8" s="30">
        <v>8</v>
      </c>
      <c r="AH8" s="20">
        <f>SUM(Таблица156234568[[#This Row],[1 (1 б)]:[Оценка защиты                                    проекта (10 б)]])</f>
        <v>37.5</v>
      </c>
      <c r="AI8" s="13" t="s">
        <v>37</v>
      </c>
    </row>
    <row r="9" spans="1:35" ht="16.5" customHeight="1" x14ac:dyDescent="0.25">
      <c r="A9" s="31">
        <v>6</v>
      </c>
      <c r="B9" s="13" t="s">
        <v>95</v>
      </c>
      <c r="C9" s="11" t="s">
        <v>96</v>
      </c>
      <c r="D9" s="2" t="s">
        <v>97</v>
      </c>
      <c r="E9" s="12" t="s">
        <v>152</v>
      </c>
      <c r="F9" s="3" t="s">
        <v>33</v>
      </c>
      <c r="G9" s="14">
        <v>7</v>
      </c>
      <c r="H9" s="14">
        <v>0</v>
      </c>
      <c r="I9" s="14">
        <v>0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29">
        <v>0</v>
      </c>
      <c r="V9" s="29">
        <v>0</v>
      </c>
      <c r="W9" s="29">
        <v>0</v>
      </c>
      <c r="X9" s="29">
        <v>1</v>
      </c>
      <c r="Y9" s="29">
        <v>0</v>
      </c>
      <c r="Z9" s="29">
        <v>0</v>
      </c>
      <c r="AA9" s="29">
        <v>0</v>
      </c>
      <c r="AB9" s="29">
        <v>1</v>
      </c>
      <c r="AC9" s="29">
        <v>2</v>
      </c>
      <c r="AD9" s="29">
        <v>2.5</v>
      </c>
      <c r="AE9" s="30">
        <v>3</v>
      </c>
      <c r="AF9" s="30">
        <v>15</v>
      </c>
      <c r="AG9" s="30">
        <v>9</v>
      </c>
      <c r="AH9" s="20">
        <f>SUM(Таблица156234568[[#This Row],[1 (1 б)]:[Оценка защиты                                    проекта (10 б)]])</f>
        <v>38.5</v>
      </c>
      <c r="AI9" s="13" t="s">
        <v>37</v>
      </c>
    </row>
    <row r="10" spans="1:35" ht="16.5" customHeight="1" x14ac:dyDescent="0.25">
      <c r="A10" s="28">
        <v>7</v>
      </c>
      <c r="B10" s="13" t="s">
        <v>89</v>
      </c>
      <c r="C10" s="11" t="s">
        <v>90</v>
      </c>
      <c r="D10" s="2" t="s">
        <v>91</v>
      </c>
      <c r="E10" s="12" t="s">
        <v>150</v>
      </c>
      <c r="F10" s="3" t="s">
        <v>40</v>
      </c>
      <c r="G10" s="1">
        <v>7</v>
      </c>
      <c r="H10" s="14">
        <v>0</v>
      </c>
      <c r="I10" s="14">
        <v>0</v>
      </c>
      <c r="J10" s="14">
        <v>1</v>
      </c>
      <c r="K10" s="14">
        <v>1</v>
      </c>
      <c r="L10" s="14">
        <v>0</v>
      </c>
      <c r="M10" s="14">
        <v>0</v>
      </c>
      <c r="N10" s="14">
        <v>1</v>
      </c>
      <c r="O10" s="14">
        <v>0</v>
      </c>
      <c r="P10" s="14">
        <v>0</v>
      </c>
      <c r="Q10" s="14">
        <v>0</v>
      </c>
      <c r="R10" s="14">
        <v>0</v>
      </c>
      <c r="S10" s="14">
        <v>1</v>
      </c>
      <c r="T10" s="14">
        <v>0</v>
      </c>
      <c r="U10" s="29">
        <v>0</v>
      </c>
      <c r="V10" s="29">
        <v>0</v>
      </c>
      <c r="W10" s="29">
        <v>0</v>
      </c>
      <c r="X10" s="29">
        <v>1</v>
      </c>
      <c r="Y10" s="29">
        <v>0</v>
      </c>
      <c r="Z10" s="29">
        <v>0</v>
      </c>
      <c r="AA10" s="29">
        <v>0</v>
      </c>
      <c r="AB10" s="29">
        <v>3</v>
      </c>
      <c r="AC10" s="29">
        <v>7.5</v>
      </c>
      <c r="AD10" s="29">
        <v>3</v>
      </c>
      <c r="AE10" s="30">
        <v>6</v>
      </c>
      <c r="AF10" s="30">
        <v>13</v>
      </c>
      <c r="AG10" s="30">
        <v>9</v>
      </c>
      <c r="AH10" s="19">
        <f>SUM(Таблица156234568[[#This Row],[1 (1 б)]:[Оценка защиты                                    проекта (10 б)]])</f>
        <v>46.5</v>
      </c>
      <c r="AI10" s="13" t="s">
        <v>36</v>
      </c>
    </row>
    <row r="11" spans="1:35" ht="16.5" customHeight="1" x14ac:dyDescent="0.25">
      <c r="A11" s="31">
        <v>8</v>
      </c>
      <c r="B11" s="13" t="s">
        <v>92</v>
      </c>
      <c r="C11" s="11" t="s">
        <v>93</v>
      </c>
      <c r="D11" s="2" t="s">
        <v>94</v>
      </c>
      <c r="E11" s="12" t="s">
        <v>151</v>
      </c>
      <c r="F11" s="3" t="s">
        <v>40</v>
      </c>
      <c r="G11" s="14">
        <v>7</v>
      </c>
      <c r="H11" s="14">
        <v>1</v>
      </c>
      <c r="I11" s="14">
        <v>0</v>
      </c>
      <c r="J11" s="14">
        <v>0</v>
      </c>
      <c r="K11" s="14">
        <v>1</v>
      </c>
      <c r="L11" s="14">
        <v>1</v>
      </c>
      <c r="M11" s="14">
        <v>0</v>
      </c>
      <c r="N11" s="14">
        <v>1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3</v>
      </c>
      <c r="AC11" s="29">
        <v>5.5</v>
      </c>
      <c r="AD11" s="29">
        <v>4</v>
      </c>
      <c r="AE11" s="30">
        <v>7.5</v>
      </c>
      <c r="AF11" s="30">
        <v>8</v>
      </c>
      <c r="AG11" s="30">
        <v>7</v>
      </c>
      <c r="AH11" s="19">
        <f>SUM(Таблица156234568[[#This Row],[1 (1 б)]:[Оценка защиты                                    проекта (10 б)]])</f>
        <v>39</v>
      </c>
      <c r="AI11" s="13" t="s">
        <v>37</v>
      </c>
    </row>
    <row r="12" spans="1:35" ht="16.5" customHeight="1" x14ac:dyDescent="0.25">
      <c r="A12" s="28">
        <v>9</v>
      </c>
      <c r="B12" s="13" t="s">
        <v>101</v>
      </c>
      <c r="C12" s="11" t="s">
        <v>39</v>
      </c>
      <c r="D12" s="2" t="s">
        <v>94</v>
      </c>
      <c r="E12" s="12" t="s">
        <v>154</v>
      </c>
      <c r="F12" s="3" t="s">
        <v>34</v>
      </c>
      <c r="G12" s="14">
        <v>7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1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29">
        <v>1</v>
      </c>
      <c r="V12" s="29">
        <v>1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2</v>
      </c>
      <c r="AD12" s="29">
        <v>1.5</v>
      </c>
      <c r="AE12" s="30">
        <v>5.5</v>
      </c>
      <c r="AF12" s="30">
        <v>11</v>
      </c>
      <c r="AG12" s="30">
        <v>7</v>
      </c>
      <c r="AH12" s="19">
        <f>SUM(Таблица156234568[[#This Row],[1 (1 б)]:[Оценка защиты                                    проекта (10 б)]])</f>
        <v>32</v>
      </c>
      <c r="AI12" s="13" t="s">
        <v>37</v>
      </c>
    </row>
    <row r="13" spans="1:35" ht="16.5" customHeight="1" x14ac:dyDescent="0.25">
      <c r="A13" s="5"/>
      <c r="B13" s="10"/>
      <c r="C13" s="9"/>
      <c r="D13" s="9"/>
      <c r="E13" s="7"/>
      <c r="F13" s="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/>
      <c r="AF13"/>
      <c r="AG13"/>
    </row>
    <row r="14" spans="1:35" x14ac:dyDescent="0.25">
      <c r="A14" s="33" t="s">
        <v>158</v>
      </c>
      <c r="B14" s="33"/>
      <c r="C14" s="33"/>
      <c r="D14" s="33"/>
      <c r="E14" s="33"/>
      <c r="H14" s="33"/>
    </row>
    <row r="15" spans="1:35" x14ac:dyDescent="0.25">
      <c r="A15" s="33" t="s">
        <v>159</v>
      </c>
      <c r="B15" s="33"/>
      <c r="C15" s="33"/>
      <c r="D15" s="33"/>
      <c r="E15" s="33"/>
      <c r="N15" s="33" t="s">
        <v>160</v>
      </c>
    </row>
    <row r="16" spans="1:35" x14ac:dyDescent="0.25">
      <c r="A16" s="33" t="s">
        <v>161</v>
      </c>
      <c r="B16" s="33"/>
      <c r="C16" s="33"/>
      <c r="D16" s="33"/>
      <c r="E16" s="33"/>
    </row>
    <row r="17" spans="1:5" x14ac:dyDescent="0.25">
      <c r="A17" s="33" t="s">
        <v>162</v>
      </c>
      <c r="B17" s="33"/>
      <c r="C17" s="33"/>
      <c r="D17" s="33"/>
      <c r="E17" s="33"/>
    </row>
    <row r="18" spans="1:5" x14ac:dyDescent="0.25">
      <c r="A18" s="33" t="s">
        <v>163</v>
      </c>
      <c r="B18" s="33"/>
      <c r="C18" s="33"/>
      <c r="D18" s="33"/>
      <c r="E18" s="33"/>
    </row>
    <row r="19" spans="1:5" x14ac:dyDescent="0.25">
      <c r="A19" s="33" t="s">
        <v>164</v>
      </c>
      <c r="B19" s="33"/>
      <c r="C19" s="33"/>
      <c r="D19" s="33"/>
      <c r="E19" s="33"/>
    </row>
    <row r="20" spans="1:5" x14ac:dyDescent="0.25">
      <c r="A20" s="33" t="s">
        <v>165</v>
      </c>
      <c r="B20" s="33"/>
      <c r="C20" s="33"/>
      <c r="D20" s="33"/>
      <c r="E20" s="33"/>
    </row>
    <row r="21" spans="1:5" x14ac:dyDescent="0.25">
      <c r="A21" s="33" t="s">
        <v>166</v>
      </c>
      <c r="B21" s="33"/>
      <c r="C21" s="33"/>
      <c r="D21" s="33"/>
      <c r="E21" s="33"/>
    </row>
    <row r="22" spans="1:5" x14ac:dyDescent="0.25">
      <c r="A22" s="33" t="s">
        <v>167</v>
      </c>
      <c r="B22" s="33"/>
      <c r="C22" s="33"/>
      <c r="D22" s="33"/>
      <c r="E22" s="33"/>
    </row>
    <row r="23" spans="1:5" x14ac:dyDescent="0.25">
      <c r="A23" s="33" t="s">
        <v>168</v>
      </c>
      <c r="B23" s="33"/>
      <c r="C23" s="33"/>
      <c r="D23" s="33"/>
      <c r="E23" s="33"/>
    </row>
    <row r="24" spans="1:5" x14ac:dyDescent="0.25">
      <c r="A24" s="33"/>
      <c r="B24" s="33"/>
      <c r="C24" s="33"/>
      <c r="D24" s="33"/>
      <c r="E24" s="33"/>
    </row>
  </sheetData>
  <mergeCells count="1">
    <mergeCell ref="A1:AI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8.7109375" customWidth="1"/>
    <col min="7" max="7" width="8.28515625" customWidth="1"/>
    <col min="8" max="32" width="4.7109375" customWidth="1"/>
    <col min="33" max="33" width="16.28515625" customWidth="1"/>
    <col min="34" max="34" width="16.42578125" customWidth="1"/>
  </cols>
  <sheetData>
    <row r="1" spans="1:34" ht="48.75" customHeight="1" x14ac:dyDescent="0.3">
      <c r="A1" s="23" t="s">
        <v>184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ht="156.7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185</v>
      </c>
      <c r="Q3" s="16" t="s">
        <v>186</v>
      </c>
      <c r="R3" s="16" t="s">
        <v>131</v>
      </c>
      <c r="S3" s="16" t="s">
        <v>187</v>
      </c>
      <c r="T3" s="16" t="s">
        <v>133</v>
      </c>
      <c r="U3" s="16" t="s">
        <v>188</v>
      </c>
      <c r="V3" s="16" t="s">
        <v>189</v>
      </c>
      <c r="W3" s="16" t="s">
        <v>136</v>
      </c>
      <c r="X3" s="16" t="s">
        <v>190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191</v>
      </c>
      <c r="AD3" s="26" t="s">
        <v>192</v>
      </c>
      <c r="AE3" s="26" t="s">
        <v>145</v>
      </c>
      <c r="AF3" s="26" t="s">
        <v>193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45</v>
      </c>
      <c r="C4" s="11" t="s">
        <v>16</v>
      </c>
      <c r="D4" s="2" t="s">
        <v>46</v>
      </c>
      <c r="E4" s="12" t="s">
        <v>194</v>
      </c>
      <c r="F4" s="3" t="s">
        <v>44</v>
      </c>
      <c r="G4" s="1">
        <v>11</v>
      </c>
      <c r="H4" s="1">
        <v>1</v>
      </c>
      <c r="I4" s="1">
        <v>0</v>
      </c>
      <c r="J4" s="1">
        <v>0</v>
      </c>
      <c r="K4" s="1">
        <v>0</v>
      </c>
      <c r="L4" s="1">
        <v>1</v>
      </c>
      <c r="M4" s="1">
        <v>0</v>
      </c>
      <c r="N4" s="1">
        <v>0</v>
      </c>
      <c r="O4" s="1">
        <v>1</v>
      </c>
      <c r="P4" s="1">
        <v>1</v>
      </c>
      <c r="Q4" s="1">
        <v>0</v>
      </c>
      <c r="R4" s="1">
        <v>0</v>
      </c>
      <c r="S4" s="1">
        <v>0</v>
      </c>
      <c r="T4" s="1">
        <v>1</v>
      </c>
      <c r="U4" s="1">
        <v>0</v>
      </c>
      <c r="V4" s="1">
        <v>1</v>
      </c>
      <c r="W4" s="1">
        <v>0</v>
      </c>
      <c r="X4" s="1">
        <v>0</v>
      </c>
      <c r="Y4" s="1">
        <v>0</v>
      </c>
      <c r="Z4" s="1">
        <v>0</v>
      </c>
      <c r="AA4" s="1">
        <v>1</v>
      </c>
      <c r="AB4" s="17">
        <v>0</v>
      </c>
      <c r="AC4" s="17">
        <v>33</v>
      </c>
      <c r="AD4" s="17">
        <v>10</v>
      </c>
      <c r="AE4" s="17">
        <v>20</v>
      </c>
      <c r="AF4" s="17">
        <v>10</v>
      </c>
      <c r="AG4" s="35">
        <f>SUM(Таблица1562345684[[1 (1 б)]:[Защите проекта (10 б) ]])</f>
        <v>80</v>
      </c>
      <c r="AH4" s="13" t="s">
        <v>35</v>
      </c>
    </row>
    <row r="5" spans="1:34" ht="16.5" customHeight="1" x14ac:dyDescent="0.25">
      <c r="A5" s="5"/>
      <c r="B5" s="10"/>
      <c r="C5" s="9"/>
      <c r="D5" s="9"/>
      <c r="E5" s="7"/>
      <c r="F5" s="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4" x14ac:dyDescent="0.25">
      <c r="A6" s="33" t="s">
        <v>195</v>
      </c>
      <c r="B6" s="33"/>
      <c r="C6" s="33"/>
    </row>
    <row r="7" spans="1:34" x14ac:dyDescent="0.25">
      <c r="A7" s="33" t="s">
        <v>196</v>
      </c>
      <c r="B7" s="33"/>
    </row>
    <row r="8" spans="1:34" x14ac:dyDescent="0.25">
      <c r="A8" s="33" t="s">
        <v>197</v>
      </c>
      <c r="B8" s="33"/>
      <c r="M8" s="33" t="s">
        <v>160</v>
      </c>
    </row>
    <row r="9" spans="1:34" x14ac:dyDescent="0.25">
      <c r="A9" s="33" t="s">
        <v>167</v>
      </c>
      <c r="B9" s="33"/>
    </row>
    <row r="10" spans="1:34" x14ac:dyDescent="0.25">
      <c r="A10" s="33" t="s">
        <v>198</v>
      </c>
      <c r="B10" s="33"/>
    </row>
    <row r="11" spans="1:34" x14ac:dyDescent="0.25">
      <c r="A11" s="33"/>
      <c r="B11" s="33"/>
      <c r="C11" s="33"/>
      <c r="D11" s="33"/>
      <c r="E11" s="33"/>
    </row>
    <row r="12" spans="1:34" x14ac:dyDescent="0.25">
      <c r="A12" s="33"/>
      <c r="B12" s="33"/>
      <c r="C12" s="33"/>
      <c r="D12" s="33"/>
      <c r="E12" s="33"/>
    </row>
    <row r="13" spans="1:34" x14ac:dyDescent="0.25">
      <c r="A13" s="33"/>
      <c r="B13" s="33"/>
      <c r="C13" s="33"/>
      <c r="D13" s="33"/>
      <c r="E13" s="33"/>
    </row>
    <row r="14" spans="1:34" x14ac:dyDescent="0.25">
      <c r="A14" s="33"/>
      <c r="B14" s="33"/>
      <c r="C14" s="33"/>
      <c r="D14" s="33"/>
      <c r="E14" s="33"/>
    </row>
    <row r="15" spans="1:34" x14ac:dyDescent="0.25">
      <c r="A15" s="33"/>
      <c r="B15" s="33"/>
      <c r="C15" s="33"/>
      <c r="D15" s="33"/>
      <c r="E15" s="33"/>
    </row>
    <row r="16" spans="1:34" x14ac:dyDescent="0.25">
      <c r="A16" s="33"/>
      <c r="B16" s="33"/>
      <c r="C16" s="33"/>
      <c r="D16" s="33"/>
      <c r="E16" s="33"/>
    </row>
  </sheetData>
  <mergeCells count="1">
    <mergeCell ref="A1:AH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E4" sqref="E4:E9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29" width="4.7109375" customWidth="1"/>
    <col min="30" max="30" width="6.42578125" customWidth="1"/>
    <col min="31" max="31" width="4.7109375" customWidth="1"/>
    <col min="32" max="32" width="6.85546875" customWidth="1"/>
    <col min="33" max="33" width="16.28515625" customWidth="1"/>
    <col min="34" max="34" width="16.42578125" customWidth="1"/>
  </cols>
  <sheetData>
    <row r="1" spans="1:34" ht="48.75" customHeight="1" x14ac:dyDescent="0.3">
      <c r="A1" s="23" t="s">
        <v>203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ht="128.2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204</v>
      </c>
      <c r="AD3" s="26" t="s">
        <v>205</v>
      </c>
      <c r="AE3" s="26" t="s">
        <v>145</v>
      </c>
      <c r="AF3" s="26" t="s">
        <v>206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67</v>
      </c>
      <c r="C4" s="11" t="s">
        <v>68</v>
      </c>
      <c r="D4" s="2" t="s">
        <v>69</v>
      </c>
      <c r="E4" s="12" t="s">
        <v>210</v>
      </c>
      <c r="F4" s="3" t="s">
        <v>78</v>
      </c>
      <c r="G4" s="1">
        <v>7</v>
      </c>
      <c r="H4" s="1">
        <v>0</v>
      </c>
      <c r="I4" s="1">
        <v>0</v>
      </c>
      <c r="J4" s="1">
        <v>1</v>
      </c>
      <c r="K4" s="1">
        <v>1</v>
      </c>
      <c r="L4" s="1">
        <v>0</v>
      </c>
      <c r="M4" s="1">
        <v>0</v>
      </c>
      <c r="N4" s="1">
        <v>1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1</v>
      </c>
      <c r="Z4" s="1">
        <v>0</v>
      </c>
      <c r="AA4" s="1">
        <v>1</v>
      </c>
      <c r="AB4" s="17">
        <v>0</v>
      </c>
      <c r="AC4" s="17">
        <v>20</v>
      </c>
      <c r="AD4" s="17">
        <v>7</v>
      </c>
      <c r="AE4" s="17">
        <v>7</v>
      </c>
      <c r="AF4" s="17">
        <v>6</v>
      </c>
      <c r="AG4" s="35">
        <f>SUM(Таблица15623456817[[#This Row],[1 (1 б)]:[Оценка защиты                                                проекта (10 б)]])</f>
        <v>46</v>
      </c>
      <c r="AH4" s="13" t="s">
        <v>37</v>
      </c>
    </row>
    <row r="5" spans="1:34" ht="16.5" customHeight="1" x14ac:dyDescent="0.25">
      <c r="A5" s="31">
        <v>2</v>
      </c>
      <c r="B5" s="13" t="s">
        <v>60</v>
      </c>
      <c r="C5" s="11" t="s">
        <v>61</v>
      </c>
      <c r="D5" s="2" t="s">
        <v>55</v>
      </c>
      <c r="E5" s="12" t="s">
        <v>207</v>
      </c>
      <c r="F5" s="3" t="s">
        <v>76</v>
      </c>
      <c r="G5" s="14">
        <v>7</v>
      </c>
      <c r="H5" s="14">
        <v>0</v>
      </c>
      <c r="I5" s="14">
        <v>1</v>
      </c>
      <c r="J5" s="14">
        <v>1</v>
      </c>
      <c r="K5" s="14">
        <v>1</v>
      </c>
      <c r="L5" s="14">
        <v>1</v>
      </c>
      <c r="M5" s="14">
        <v>0</v>
      </c>
      <c r="N5" s="14">
        <v>1</v>
      </c>
      <c r="O5" s="14">
        <v>1</v>
      </c>
      <c r="P5" s="14">
        <v>0</v>
      </c>
      <c r="Q5" s="14">
        <v>0</v>
      </c>
      <c r="R5" s="14">
        <v>0</v>
      </c>
      <c r="S5" s="14">
        <v>1</v>
      </c>
      <c r="T5" s="14">
        <v>0</v>
      </c>
      <c r="U5" s="29">
        <v>0</v>
      </c>
      <c r="V5" s="29">
        <v>0</v>
      </c>
      <c r="W5" s="29">
        <v>0</v>
      </c>
      <c r="X5" s="29">
        <v>0</v>
      </c>
      <c r="Y5" s="29">
        <v>1</v>
      </c>
      <c r="Z5" s="29">
        <v>0</v>
      </c>
      <c r="AA5" s="29">
        <v>1</v>
      </c>
      <c r="AB5" s="29">
        <v>0</v>
      </c>
      <c r="AC5" s="29">
        <v>28</v>
      </c>
      <c r="AD5" s="29">
        <v>10</v>
      </c>
      <c r="AE5" s="29">
        <v>17</v>
      </c>
      <c r="AF5" s="29">
        <v>8</v>
      </c>
      <c r="AG5" s="35">
        <f>SUM(Таблица15623456817[[#This Row],[1 (1 б)]:[Оценка защиты                                                проекта (10 б)]])</f>
        <v>72</v>
      </c>
      <c r="AH5" s="13" t="s">
        <v>35</v>
      </c>
    </row>
    <row r="6" spans="1:34" ht="16.5" customHeight="1" x14ac:dyDescent="0.25">
      <c r="A6" s="28">
        <v>3</v>
      </c>
      <c r="B6" s="13" t="s">
        <v>62</v>
      </c>
      <c r="C6" s="11" t="s">
        <v>63</v>
      </c>
      <c r="D6" s="2" t="s">
        <v>64</v>
      </c>
      <c r="E6" s="12" t="s">
        <v>208</v>
      </c>
      <c r="F6" s="3" t="s">
        <v>77</v>
      </c>
      <c r="G6" s="1">
        <v>7</v>
      </c>
      <c r="H6" s="14">
        <v>1</v>
      </c>
      <c r="I6" s="14">
        <v>0</v>
      </c>
      <c r="J6" s="14">
        <v>1</v>
      </c>
      <c r="K6" s="14">
        <v>1</v>
      </c>
      <c r="L6" s="14">
        <v>1</v>
      </c>
      <c r="M6" s="14">
        <v>0</v>
      </c>
      <c r="N6" s="14">
        <v>1</v>
      </c>
      <c r="O6" s="14">
        <v>0</v>
      </c>
      <c r="P6" s="14">
        <v>1</v>
      </c>
      <c r="Q6" s="14">
        <v>1</v>
      </c>
      <c r="R6" s="14">
        <v>0</v>
      </c>
      <c r="S6" s="14">
        <v>1</v>
      </c>
      <c r="T6" s="14">
        <v>0</v>
      </c>
      <c r="U6" s="29">
        <v>0</v>
      </c>
      <c r="V6" s="29">
        <v>1</v>
      </c>
      <c r="W6" s="29">
        <v>0</v>
      </c>
      <c r="X6" s="29">
        <v>0</v>
      </c>
      <c r="Y6" s="29">
        <v>1</v>
      </c>
      <c r="Z6" s="29">
        <v>0</v>
      </c>
      <c r="AA6" s="29">
        <v>1</v>
      </c>
      <c r="AB6" s="29">
        <v>5</v>
      </c>
      <c r="AC6" s="29">
        <v>29</v>
      </c>
      <c r="AD6" s="29">
        <v>6</v>
      </c>
      <c r="AE6" s="29">
        <v>13</v>
      </c>
      <c r="AF6" s="29">
        <v>6</v>
      </c>
      <c r="AG6" s="35">
        <f>SUM(Таблица15623456817[[#This Row],[1 (1 б)]:[Оценка защиты                                                проекта (10 б)]])</f>
        <v>70</v>
      </c>
      <c r="AH6" s="13" t="s">
        <v>36</v>
      </c>
    </row>
    <row r="7" spans="1:34" ht="16.5" customHeight="1" x14ac:dyDescent="0.25">
      <c r="A7" s="31">
        <v>4</v>
      </c>
      <c r="B7" s="13" t="s">
        <v>65</v>
      </c>
      <c r="C7" s="11" t="s">
        <v>66</v>
      </c>
      <c r="D7" s="2" t="s">
        <v>55</v>
      </c>
      <c r="E7" s="12" t="s">
        <v>209</v>
      </c>
      <c r="F7" s="3" t="s">
        <v>40</v>
      </c>
      <c r="G7" s="14">
        <v>7</v>
      </c>
      <c r="H7" s="14">
        <v>1</v>
      </c>
      <c r="I7" s="14">
        <v>0</v>
      </c>
      <c r="J7" s="14">
        <v>0</v>
      </c>
      <c r="K7" s="14">
        <v>1</v>
      </c>
      <c r="L7" s="14">
        <v>1</v>
      </c>
      <c r="M7" s="14">
        <v>0</v>
      </c>
      <c r="N7" s="14">
        <v>1</v>
      </c>
      <c r="O7" s="14">
        <v>0</v>
      </c>
      <c r="P7" s="14">
        <v>1</v>
      </c>
      <c r="Q7" s="14">
        <v>0</v>
      </c>
      <c r="R7" s="14">
        <v>1</v>
      </c>
      <c r="S7" s="14">
        <v>0</v>
      </c>
      <c r="T7" s="14">
        <v>0</v>
      </c>
      <c r="U7" s="29">
        <v>0</v>
      </c>
      <c r="V7" s="29">
        <v>0</v>
      </c>
      <c r="W7" s="29">
        <v>0</v>
      </c>
      <c r="X7" s="29">
        <v>1</v>
      </c>
      <c r="Y7" s="29">
        <v>1</v>
      </c>
      <c r="Z7" s="29">
        <v>0</v>
      </c>
      <c r="AA7" s="29">
        <v>1</v>
      </c>
      <c r="AB7" s="29">
        <v>5</v>
      </c>
      <c r="AC7" s="29">
        <v>15</v>
      </c>
      <c r="AD7" s="29">
        <v>5</v>
      </c>
      <c r="AE7" s="29">
        <v>12</v>
      </c>
      <c r="AF7" s="29">
        <v>4</v>
      </c>
      <c r="AG7" s="35">
        <f>SUM(Таблица15623456817[[#This Row],[1 (1 б)]:[Оценка защиты                                                проекта (10 б)]])</f>
        <v>50</v>
      </c>
      <c r="AH7" s="13" t="s">
        <v>37</v>
      </c>
    </row>
    <row r="8" spans="1:34" ht="16.5" customHeight="1" x14ac:dyDescent="0.25">
      <c r="A8" s="28">
        <v>5</v>
      </c>
      <c r="B8" s="13" t="s">
        <v>70</v>
      </c>
      <c r="C8" s="11" t="s">
        <v>71</v>
      </c>
      <c r="D8" s="2" t="s">
        <v>72</v>
      </c>
      <c r="E8" s="12" t="s">
        <v>211</v>
      </c>
      <c r="F8" s="3" t="s">
        <v>40</v>
      </c>
      <c r="G8" s="1">
        <v>7</v>
      </c>
      <c r="H8" s="14">
        <v>0</v>
      </c>
      <c r="I8" s="14">
        <v>0</v>
      </c>
      <c r="J8" s="14">
        <v>1</v>
      </c>
      <c r="K8" s="14">
        <v>0</v>
      </c>
      <c r="L8" s="14">
        <v>1</v>
      </c>
      <c r="M8" s="14">
        <v>1</v>
      </c>
      <c r="N8" s="14">
        <v>1</v>
      </c>
      <c r="O8" s="14">
        <v>0</v>
      </c>
      <c r="P8" s="14">
        <v>0</v>
      </c>
      <c r="Q8" s="14">
        <v>1</v>
      </c>
      <c r="R8" s="14">
        <v>0</v>
      </c>
      <c r="S8" s="14">
        <v>1</v>
      </c>
      <c r="T8" s="14">
        <v>0</v>
      </c>
      <c r="U8" s="29">
        <v>1</v>
      </c>
      <c r="V8" s="29">
        <v>1</v>
      </c>
      <c r="W8" s="29">
        <v>0</v>
      </c>
      <c r="X8" s="29">
        <v>1</v>
      </c>
      <c r="Y8" s="29">
        <v>0</v>
      </c>
      <c r="Z8" s="29">
        <v>0</v>
      </c>
      <c r="AA8" s="29">
        <v>1</v>
      </c>
      <c r="AB8" s="29">
        <v>0</v>
      </c>
      <c r="AC8" s="29">
        <v>17</v>
      </c>
      <c r="AD8" s="29">
        <v>0</v>
      </c>
      <c r="AE8" s="29">
        <v>0</v>
      </c>
      <c r="AF8" s="29">
        <v>0</v>
      </c>
      <c r="AG8" s="35">
        <f>SUM(Таблица15623456817[[#This Row],[1 (1 б)]:[Оценка защиты                                                проекта (10 б)]])</f>
        <v>27</v>
      </c>
      <c r="AH8" s="13" t="s">
        <v>37</v>
      </c>
    </row>
    <row r="9" spans="1:34" ht="16.5" customHeight="1" x14ac:dyDescent="0.25">
      <c r="A9" s="31">
        <v>6</v>
      </c>
      <c r="B9" s="13" t="s">
        <v>73</v>
      </c>
      <c r="C9" s="11" t="s">
        <v>74</v>
      </c>
      <c r="D9" s="2" t="s">
        <v>75</v>
      </c>
      <c r="E9" s="12" t="s">
        <v>212</v>
      </c>
      <c r="F9" s="3" t="s">
        <v>40</v>
      </c>
      <c r="G9" s="14">
        <v>7</v>
      </c>
      <c r="H9" s="14">
        <v>0</v>
      </c>
      <c r="I9" s="14">
        <v>0</v>
      </c>
      <c r="J9" s="14">
        <v>0</v>
      </c>
      <c r="K9" s="14">
        <v>1</v>
      </c>
      <c r="L9" s="14">
        <v>0</v>
      </c>
      <c r="M9" s="14">
        <v>0</v>
      </c>
      <c r="N9" s="14">
        <v>1</v>
      </c>
      <c r="O9" s="14">
        <v>0</v>
      </c>
      <c r="P9" s="14">
        <v>0</v>
      </c>
      <c r="Q9" s="14">
        <v>0</v>
      </c>
      <c r="R9" s="14">
        <v>1</v>
      </c>
      <c r="S9" s="14">
        <v>0</v>
      </c>
      <c r="T9" s="14">
        <v>0</v>
      </c>
      <c r="U9" s="29">
        <v>0</v>
      </c>
      <c r="V9" s="29">
        <v>0</v>
      </c>
      <c r="W9" s="29">
        <v>0</v>
      </c>
      <c r="X9" s="29">
        <v>0</v>
      </c>
      <c r="Y9" s="29">
        <v>1</v>
      </c>
      <c r="Z9" s="29">
        <v>0</v>
      </c>
      <c r="AA9" s="29">
        <v>1</v>
      </c>
      <c r="AB9" s="29">
        <v>0</v>
      </c>
      <c r="AC9" s="29">
        <v>11</v>
      </c>
      <c r="AD9" s="29">
        <v>0</v>
      </c>
      <c r="AE9" s="29">
        <v>0</v>
      </c>
      <c r="AF9" s="29">
        <v>0</v>
      </c>
      <c r="AG9" s="35">
        <f>SUM(Таблица15623456817[[#This Row],[1 (1 б)]:[Оценка защиты                                                проекта (10 б)]])</f>
        <v>16</v>
      </c>
      <c r="AH9" s="13" t="s">
        <v>37</v>
      </c>
    </row>
    <row r="11" spans="1:34" x14ac:dyDescent="0.25">
      <c r="A11" s="33" t="s">
        <v>213</v>
      </c>
      <c r="B11" s="33"/>
      <c r="C11" s="33"/>
      <c r="D11" s="33"/>
      <c r="E11" s="33"/>
      <c r="H11" s="33"/>
    </row>
    <row r="12" spans="1:34" x14ac:dyDescent="0.25">
      <c r="A12" s="33" t="s">
        <v>214</v>
      </c>
      <c r="B12" s="33"/>
      <c r="C12" s="33"/>
      <c r="D12" s="33"/>
      <c r="E12" s="33"/>
      <c r="L12" s="33" t="s">
        <v>160</v>
      </c>
    </row>
    <row r="13" spans="1:34" x14ac:dyDescent="0.25">
      <c r="A13" s="33" t="s">
        <v>215</v>
      </c>
      <c r="B13" s="33"/>
      <c r="C13" s="33"/>
      <c r="D13" s="33"/>
      <c r="E13" s="33"/>
    </row>
    <row r="14" spans="1:34" x14ac:dyDescent="0.25">
      <c r="A14" s="33" t="s">
        <v>216</v>
      </c>
      <c r="B14" s="33"/>
      <c r="C14" s="33"/>
      <c r="D14" s="33"/>
      <c r="E14" s="33"/>
    </row>
    <row r="15" spans="1:34" x14ac:dyDescent="0.25">
      <c r="A15" s="33" t="s">
        <v>217</v>
      </c>
      <c r="B15" s="33"/>
      <c r="C15" s="33"/>
      <c r="D15" s="33"/>
      <c r="E15" s="33"/>
    </row>
    <row r="16" spans="1:34" x14ac:dyDescent="0.25">
      <c r="A16" s="33" t="s">
        <v>218</v>
      </c>
      <c r="B16" s="33"/>
      <c r="C16" s="33"/>
      <c r="D16" s="33"/>
      <c r="E16" s="33"/>
    </row>
    <row r="17" spans="1:5" x14ac:dyDescent="0.25">
      <c r="A17" s="33" t="s">
        <v>219</v>
      </c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  <row r="19" spans="1:5" x14ac:dyDescent="0.25">
      <c r="A19" s="33"/>
      <c r="B19" s="33"/>
      <c r="C19" s="33"/>
      <c r="D19" s="33"/>
      <c r="E19" s="33"/>
    </row>
    <row r="20" spans="1:5" x14ac:dyDescent="0.25">
      <c r="A20" s="33"/>
      <c r="B20" s="33"/>
      <c r="C20" s="33"/>
      <c r="D20" s="33"/>
      <c r="E20" s="33"/>
    </row>
    <row r="21" spans="1:5" x14ac:dyDescent="0.25">
      <c r="A21" s="33"/>
      <c r="B21" s="33"/>
      <c r="C21" s="33"/>
      <c r="D21" s="33"/>
      <c r="E21" s="33"/>
    </row>
    <row r="22" spans="1:5" x14ac:dyDescent="0.25">
      <c r="A22" s="33"/>
      <c r="B22" s="33"/>
      <c r="C22" s="33"/>
      <c r="D22" s="33"/>
      <c r="E22" s="33"/>
    </row>
  </sheetData>
  <mergeCells count="1">
    <mergeCell ref="A1:AH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E4" sqref="E4:E6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30" width="4.7109375" customWidth="1"/>
    <col min="31" max="31" width="6.7109375" customWidth="1"/>
    <col min="32" max="32" width="5.85546875" customWidth="1"/>
    <col min="33" max="33" width="7.42578125" customWidth="1"/>
    <col min="34" max="34" width="16.28515625" customWidth="1"/>
    <col min="35" max="35" width="16.42578125" customWidth="1"/>
  </cols>
  <sheetData>
    <row r="1" spans="1:35" ht="48.75" customHeight="1" x14ac:dyDescent="0.3">
      <c r="A1" s="23" t="s">
        <v>169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5" ht="154.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142</v>
      </c>
      <c r="AD3" s="26" t="s">
        <v>143</v>
      </c>
      <c r="AE3" s="26" t="s">
        <v>144</v>
      </c>
      <c r="AF3" s="26" t="s">
        <v>145</v>
      </c>
      <c r="AG3" s="26" t="s">
        <v>146</v>
      </c>
      <c r="AH3" s="27" t="s">
        <v>147</v>
      </c>
      <c r="AI3" s="25" t="s">
        <v>148</v>
      </c>
    </row>
    <row r="4" spans="1:35" ht="16.5" customHeight="1" x14ac:dyDescent="0.25">
      <c r="A4" s="28">
        <v>1</v>
      </c>
      <c r="B4" s="13" t="s">
        <v>116</v>
      </c>
      <c r="C4" s="11" t="s">
        <v>117</v>
      </c>
      <c r="D4" s="2" t="s">
        <v>118</v>
      </c>
      <c r="E4" s="12" t="s">
        <v>172</v>
      </c>
      <c r="F4" s="3" t="s">
        <v>56</v>
      </c>
      <c r="G4" s="1">
        <v>8</v>
      </c>
      <c r="H4" s="1">
        <v>0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7">
        <v>1</v>
      </c>
      <c r="AC4" s="17">
        <v>4</v>
      </c>
      <c r="AD4" s="17">
        <v>4.5</v>
      </c>
      <c r="AE4" s="32">
        <v>5.5</v>
      </c>
      <c r="AF4" s="32">
        <v>12</v>
      </c>
      <c r="AG4" s="32">
        <v>5</v>
      </c>
      <c r="AH4" s="19">
        <f>SUM(Таблица1562345685[[#This Row],[1 (1 б)]:[Оценка защиты                                    проекта (10 б)]])</f>
        <v>37</v>
      </c>
      <c r="AI4" s="13" t="s">
        <v>37</v>
      </c>
    </row>
    <row r="5" spans="1:35" ht="16.5" customHeight="1" x14ac:dyDescent="0.25">
      <c r="A5" s="28">
        <v>2</v>
      </c>
      <c r="B5" s="13" t="s">
        <v>114</v>
      </c>
      <c r="C5" s="11" t="s">
        <v>115</v>
      </c>
      <c r="D5" s="2" t="s">
        <v>17</v>
      </c>
      <c r="E5" s="12" t="s">
        <v>171</v>
      </c>
      <c r="F5" s="3" t="s">
        <v>76</v>
      </c>
      <c r="G5" s="1">
        <v>8</v>
      </c>
      <c r="H5" s="14">
        <v>0</v>
      </c>
      <c r="I5" s="14">
        <v>0</v>
      </c>
      <c r="J5" s="14">
        <v>1</v>
      </c>
      <c r="K5" s="14">
        <v>0</v>
      </c>
      <c r="L5" s="14">
        <v>0</v>
      </c>
      <c r="M5" s="14">
        <v>1</v>
      </c>
      <c r="N5" s="14">
        <v>1</v>
      </c>
      <c r="O5" s="14">
        <v>0</v>
      </c>
      <c r="P5" s="14">
        <v>0</v>
      </c>
      <c r="Q5" s="14">
        <v>1</v>
      </c>
      <c r="R5" s="14">
        <v>1</v>
      </c>
      <c r="S5" s="14">
        <v>1</v>
      </c>
      <c r="T5" s="14">
        <v>0</v>
      </c>
      <c r="U5" s="29">
        <v>1</v>
      </c>
      <c r="V5" s="29">
        <v>0</v>
      </c>
      <c r="W5" s="29">
        <v>1</v>
      </c>
      <c r="X5" s="29">
        <v>1</v>
      </c>
      <c r="Y5" s="29">
        <v>0</v>
      </c>
      <c r="Z5" s="29">
        <v>1</v>
      </c>
      <c r="AA5" s="29">
        <v>0</v>
      </c>
      <c r="AB5" s="29">
        <v>2</v>
      </c>
      <c r="AC5" s="29">
        <v>2.5</v>
      </c>
      <c r="AD5" s="29">
        <v>8</v>
      </c>
      <c r="AE5" s="30">
        <v>7</v>
      </c>
      <c r="AF5" s="30">
        <v>14</v>
      </c>
      <c r="AG5" s="30">
        <v>7</v>
      </c>
      <c r="AH5" s="20">
        <f>SUM(Таблица1562345685[[#This Row],[1 (1 б)]:[Оценка защиты                                    проекта (10 б)]])</f>
        <v>50.5</v>
      </c>
      <c r="AI5" s="13" t="s">
        <v>37</v>
      </c>
    </row>
    <row r="6" spans="1:35" ht="16.5" customHeight="1" x14ac:dyDescent="0.25">
      <c r="A6" s="28">
        <v>3</v>
      </c>
      <c r="B6" s="13" t="s">
        <v>111</v>
      </c>
      <c r="C6" s="11" t="s">
        <v>112</v>
      </c>
      <c r="D6" s="2" t="s">
        <v>113</v>
      </c>
      <c r="E6" s="12" t="s">
        <v>170</v>
      </c>
      <c r="F6" s="3" t="s">
        <v>31</v>
      </c>
      <c r="G6" s="1">
        <v>8</v>
      </c>
      <c r="H6" s="14">
        <v>1</v>
      </c>
      <c r="I6" s="14">
        <v>0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0</v>
      </c>
      <c r="P6" s="14">
        <v>0</v>
      </c>
      <c r="Q6" s="14">
        <v>1</v>
      </c>
      <c r="R6" s="14">
        <v>1</v>
      </c>
      <c r="S6" s="14">
        <v>0</v>
      </c>
      <c r="T6" s="14">
        <v>0</v>
      </c>
      <c r="U6" s="29">
        <v>0</v>
      </c>
      <c r="V6" s="29">
        <v>0</v>
      </c>
      <c r="W6" s="29">
        <v>1</v>
      </c>
      <c r="X6" s="29">
        <v>1</v>
      </c>
      <c r="Y6" s="29">
        <v>0</v>
      </c>
      <c r="Z6" s="29">
        <v>0</v>
      </c>
      <c r="AA6" s="29">
        <v>0</v>
      </c>
      <c r="AB6" s="29">
        <v>4</v>
      </c>
      <c r="AC6" s="29">
        <v>14</v>
      </c>
      <c r="AD6" s="29">
        <v>5</v>
      </c>
      <c r="AE6" s="30">
        <v>5.5</v>
      </c>
      <c r="AF6" s="30">
        <v>9</v>
      </c>
      <c r="AG6" s="30">
        <v>9</v>
      </c>
      <c r="AH6" s="20">
        <f>SUM(Таблица1562345685[[#This Row],[1 (1 б)]:[Оценка защиты                                    проекта (10 б)]])</f>
        <v>56.5</v>
      </c>
      <c r="AI6" s="13" t="s">
        <v>35</v>
      </c>
    </row>
    <row r="8" spans="1:35" x14ac:dyDescent="0.25">
      <c r="A8" s="33" t="s">
        <v>158</v>
      </c>
      <c r="B8" s="33"/>
      <c r="C8" s="33"/>
      <c r="D8" s="33"/>
      <c r="E8" s="33"/>
      <c r="H8" s="33"/>
    </row>
    <row r="9" spans="1:35" x14ac:dyDescent="0.25">
      <c r="A9" s="33" t="s">
        <v>159</v>
      </c>
      <c r="B9" s="33"/>
      <c r="C9" s="33"/>
      <c r="D9" s="33"/>
      <c r="E9" s="33"/>
    </row>
    <row r="10" spans="1:35" x14ac:dyDescent="0.25">
      <c r="A10" s="33" t="s">
        <v>161</v>
      </c>
      <c r="B10" s="33"/>
      <c r="C10" s="33"/>
      <c r="D10" s="33"/>
      <c r="E10" s="33"/>
      <c r="L10" s="33" t="s">
        <v>160</v>
      </c>
    </row>
    <row r="11" spans="1:35" x14ac:dyDescent="0.25">
      <c r="A11" s="33" t="s">
        <v>162</v>
      </c>
      <c r="B11" s="33"/>
      <c r="C11" s="33"/>
      <c r="D11" s="33"/>
      <c r="E11" s="33"/>
    </row>
    <row r="12" spans="1:35" x14ac:dyDescent="0.25">
      <c r="A12" s="33" t="s">
        <v>163</v>
      </c>
      <c r="B12" s="33"/>
      <c r="C12" s="33"/>
      <c r="D12" s="33"/>
      <c r="E12" s="33"/>
    </row>
    <row r="13" spans="1:35" x14ac:dyDescent="0.25">
      <c r="A13" s="33" t="s">
        <v>164</v>
      </c>
      <c r="B13" s="33"/>
      <c r="C13" s="33"/>
      <c r="D13" s="33"/>
      <c r="E13" s="33"/>
    </row>
    <row r="14" spans="1:35" x14ac:dyDescent="0.25">
      <c r="A14" s="33" t="s">
        <v>165</v>
      </c>
      <c r="B14" s="33"/>
      <c r="C14" s="33"/>
      <c r="D14" s="33"/>
      <c r="E14" s="33"/>
    </row>
    <row r="15" spans="1:35" x14ac:dyDescent="0.25">
      <c r="A15" s="33" t="s">
        <v>166</v>
      </c>
      <c r="B15" s="33"/>
      <c r="C15" s="33"/>
      <c r="D15" s="33"/>
      <c r="E15" s="33"/>
    </row>
    <row r="16" spans="1:35" x14ac:dyDescent="0.25">
      <c r="A16" s="33" t="s">
        <v>167</v>
      </c>
      <c r="B16" s="33"/>
      <c r="C16" s="33"/>
      <c r="D16" s="33"/>
      <c r="E16" s="33"/>
    </row>
    <row r="17" spans="1:5" x14ac:dyDescent="0.25">
      <c r="A17" s="33" t="s">
        <v>168</v>
      </c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</sheetData>
  <mergeCells count="1">
    <mergeCell ref="A1:AI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E4" sqref="E4:E6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29" width="4.7109375" customWidth="1"/>
    <col min="30" max="30" width="7.140625" customWidth="1"/>
    <col min="31" max="31" width="4.7109375" customWidth="1"/>
    <col min="32" max="32" width="7" customWidth="1"/>
    <col min="33" max="33" width="16.7109375" customWidth="1"/>
    <col min="34" max="34" width="14.5703125" customWidth="1"/>
  </cols>
  <sheetData>
    <row r="1" spans="1:34" ht="48.75" customHeight="1" x14ac:dyDescent="0.3">
      <c r="A1" s="23" t="s">
        <v>220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34" ht="136.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204</v>
      </c>
      <c r="AD3" s="26" t="s">
        <v>205</v>
      </c>
      <c r="AE3" s="26" t="s">
        <v>145</v>
      </c>
      <c r="AF3" s="26" t="s">
        <v>206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79</v>
      </c>
      <c r="C4" s="11" t="s">
        <v>63</v>
      </c>
      <c r="D4" s="2" t="s">
        <v>80</v>
      </c>
      <c r="E4" s="12" t="s">
        <v>221</v>
      </c>
      <c r="F4" s="3" t="s">
        <v>56</v>
      </c>
      <c r="G4" s="1">
        <v>8</v>
      </c>
      <c r="H4" s="1">
        <v>1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1</v>
      </c>
      <c r="S4" s="1">
        <v>0</v>
      </c>
      <c r="T4" s="1">
        <v>0</v>
      </c>
      <c r="U4" s="1">
        <v>1</v>
      </c>
      <c r="V4" s="1">
        <v>0</v>
      </c>
      <c r="W4" s="1">
        <v>0</v>
      </c>
      <c r="X4" s="1">
        <v>0</v>
      </c>
      <c r="Y4" s="1">
        <v>1</v>
      </c>
      <c r="Z4" s="1">
        <v>0</v>
      </c>
      <c r="AA4" s="1">
        <v>0</v>
      </c>
      <c r="AB4" s="17">
        <v>0</v>
      </c>
      <c r="AC4" s="17">
        <v>25</v>
      </c>
      <c r="AD4" s="17">
        <v>10</v>
      </c>
      <c r="AE4" s="17">
        <v>13</v>
      </c>
      <c r="AF4" s="17">
        <v>5</v>
      </c>
      <c r="AG4" s="35">
        <f>SUM(Таблица15623456813[[#This Row],[1 (1 б)]:[Оценка защиты                                                проекта (10 б)]])</f>
        <v>59</v>
      </c>
      <c r="AH4" s="13" t="s">
        <v>35</v>
      </c>
    </row>
    <row r="5" spans="1:34" ht="16.5" customHeight="1" x14ac:dyDescent="0.25">
      <c r="A5" s="31">
        <v>2</v>
      </c>
      <c r="B5" s="13" t="s">
        <v>84</v>
      </c>
      <c r="C5" s="11" t="s">
        <v>85</v>
      </c>
      <c r="D5" s="2" t="s">
        <v>86</v>
      </c>
      <c r="E5" s="12" t="s">
        <v>223</v>
      </c>
      <c r="F5" s="3" t="s">
        <v>34</v>
      </c>
      <c r="G5" s="14">
        <v>8</v>
      </c>
      <c r="H5" s="14">
        <v>1</v>
      </c>
      <c r="I5" s="14">
        <v>0</v>
      </c>
      <c r="J5" s="14">
        <v>0</v>
      </c>
      <c r="K5" s="14">
        <v>1</v>
      </c>
      <c r="L5" s="14">
        <v>0</v>
      </c>
      <c r="M5" s="14">
        <v>0</v>
      </c>
      <c r="N5" s="14">
        <v>1</v>
      </c>
      <c r="O5" s="14">
        <v>0</v>
      </c>
      <c r="P5" s="14">
        <v>0</v>
      </c>
      <c r="Q5" s="14">
        <v>0</v>
      </c>
      <c r="R5" s="14">
        <v>1</v>
      </c>
      <c r="S5" s="14">
        <v>0</v>
      </c>
      <c r="T5" s="14">
        <v>0</v>
      </c>
      <c r="U5" s="29">
        <v>1</v>
      </c>
      <c r="V5" s="29">
        <v>0</v>
      </c>
      <c r="W5" s="29">
        <v>0</v>
      </c>
      <c r="X5" s="29">
        <v>0</v>
      </c>
      <c r="Y5" s="29">
        <v>1</v>
      </c>
      <c r="Z5" s="29">
        <v>0</v>
      </c>
      <c r="AA5" s="29">
        <v>1</v>
      </c>
      <c r="AB5" s="29">
        <v>0</v>
      </c>
      <c r="AC5" s="29">
        <v>23</v>
      </c>
      <c r="AD5" s="29">
        <v>0</v>
      </c>
      <c r="AE5" s="29">
        <v>0</v>
      </c>
      <c r="AF5" s="29">
        <v>0</v>
      </c>
      <c r="AG5" s="35">
        <f>SUM(Таблица15623456813[[#This Row],[1 (1 б)]:[Оценка защиты                                                проекта (10 б)]])</f>
        <v>30</v>
      </c>
      <c r="AH5" s="13" t="s">
        <v>37</v>
      </c>
    </row>
    <row r="6" spans="1:34" ht="16.5" customHeight="1" x14ac:dyDescent="0.25">
      <c r="A6" s="28">
        <v>3</v>
      </c>
      <c r="B6" s="13" t="s">
        <v>81</v>
      </c>
      <c r="C6" s="11" t="s">
        <v>82</v>
      </c>
      <c r="D6" s="2" t="s">
        <v>83</v>
      </c>
      <c r="E6" s="12" t="s">
        <v>222</v>
      </c>
      <c r="F6" s="3" t="s">
        <v>40</v>
      </c>
      <c r="G6" s="1">
        <v>8</v>
      </c>
      <c r="H6" s="14">
        <v>0</v>
      </c>
      <c r="I6" s="14">
        <v>1</v>
      </c>
      <c r="J6" s="14">
        <v>0</v>
      </c>
      <c r="K6" s="14">
        <v>1</v>
      </c>
      <c r="L6" s="14">
        <v>1</v>
      </c>
      <c r="M6" s="14">
        <v>0</v>
      </c>
      <c r="N6" s="14">
        <v>1</v>
      </c>
      <c r="O6" s="14">
        <v>0</v>
      </c>
      <c r="P6" s="14">
        <v>0</v>
      </c>
      <c r="Q6" s="14">
        <v>0</v>
      </c>
      <c r="R6" s="14">
        <v>0</v>
      </c>
      <c r="S6" s="14">
        <v>1</v>
      </c>
      <c r="T6" s="14">
        <v>1</v>
      </c>
      <c r="U6" s="29">
        <v>1</v>
      </c>
      <c r="V6" s="29">
        <v>0</v>
      </c>
      <c r="W6" s="29">
        <v>0</v>
      </c>
      <c r="X6" s="29">
        <v>0</v>
      </c>
      <c r="Y6" s="29">
        <v>1</v>
      </c>
      <c r="Z6" s="29">
        <v>0</v>
      </c>
      <c r="AA6" s="29">
        <v>1</v>
      </c>
      <c r="AB6" s="29">
        <v>5</v>
      </c>
      <c r="AC6" s="29">
        <v>21</v>
      </c>
      <c r="AD6" s="29">
        <v>4</v>
      </c>
      <c r="AE6" s="29">
        <v>8</v>
      </c>
      <c r="AF6" s="29">
        <v>6</v>
      </c>
      <c r="AG6" s="35">
        <f>SUM(Таблица15623456813[[#This Row],[1 (1 б)]:[Оценка защиты                                                проекта (10 б)]])</f>
        <v>53</v>
      </c>
      <c r="AH6" s="13" t="s">
        <v>37</v>
      </c>
    </row>
    <row r="8" spans="1:34" x14ac:dyDescent="0.25">
      <c r="A8" s="33" t="s">
        <v>213</v>
      </c>
      <c r="B8" s="33"/>
      <c r="C8" s="33"/>
      <c r="D8" s="33"/>
      <c r="E8" s="33"/>
      <c r="H8" s="33"/>
    </row>
    <row r="9" spans="1:34" x14ac:dyDescent="0.25">
      <c r="A9" s="33" t="s">
        <v>214</v>
      </c>
      <c r="B9" s="33"/>
      <c r="C9" s="33"/>
      <c r="D9" s="33"/>
      <c r="E9" s="33"/>
      <c r="M9" s="33" t="s">
        <v>160</v>
      </c>
    </row>
    <row r="10" spans="1:34" x14ac:dyDescent="0.25">
      <c r="A10" s="33" t="s">
        <v>215</v>
      </c>
      <c r="B10" s="33"/>
      <c r="C10" s="33"/>
      <c r="D10" s="33"/>
      <c r="E10" s="33"/>
    </row>
    <row r="11" spans="1:34" x14ac:dyDescent="0.25">
      <c r="A11" s="33" t="s">
        <v>216</v>
      </c>
      <c r="B11" s="33"/>
      <c r="C11" s="33"/>
      <c r="D11" s="33"/>
      <c r="E11" s="33"/>
    </row>
    <row r="12" spans="1:34" x14ac:dyDescent="0.25">
      <c r="A12" s="33" t="s">
        <v>217</v>
      </c>
      <c r="B12" s="33"/>
      <c r="C12" s="33"/>
      <c r="D12" s="33"/>
      <c r="E12" s="33"/>
    </row>
    <row r="13" spans="1:34" x14ac:dyDescent="0.25">
      <c r="A13" s="33" t="s">
        <v>218</v>
      </c>
      <c r="B13" s="33"/>
      <c r="C13" s="33"/>
      <c r="D13" s="33"/>
      <c r="E13" s="33"/>
    </row>
    <row r="14" spans="1:34" x14ac:dyDescent="0.25">
      <c r="A14" s="33" t="s">
        <v>219</v>
      </c>
      <c r="B14" s="33"/>
      <c r="C14" s="33"/>
      <c r="D14" s="33"/>
      <c r="E14" s="33"/>
    </row>
    <row r="15" spans="1:34" x14ac:dyDescent="0.25">
      <c r="A15" s="33"/>
      <c r="B15" s="33"/>
      <c r="C15" s="33"/>
      <c r="D15" s="33"/>
      <c r="E15" s="33"/>
    </row>
    <row r="16" spans="1:34" x14ac:dyDescent="0.25">
      <c r="A16" s="33"/>
      <c r="B16" s="33"/>
      <c r="C16" s="33"/>
      <c r="D16" s="33"/>
      <c r="E16" s="33"/>
    </row>
    <row r="17" spans="1:5" x14ac:dyDescent="0.25">
      <c r="A17" s="33"/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  <row r="19" spans="1:5" x14ac:dyDescent="0.25">
      <c r="A19" s="33"/>
      <c r="B19" s="33"/>
      <c r="C19" s="33"/>
      <c r="D19" s="33"/>
      <c r="E19" s="33"/>
    </row>
  </sheetData>
  <mergeCells count="1">
    <mergeCell ref="A1:AH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8.7109375" customWidth="1"/>
    <col min="7" max="7" width="8.28515625" customWidth="1"/>
    <col min="8" max="28" width="4.7109375" customWidth="1"/>
    <col min="29" max="29" width="6.42578125" customWidth="1"/>
    <col min="30" max="30" width="7.28515625" customWidth="1"/>
    <col min="31" max="31" width="7.7109375" customWidth="1"/>
    <col min="32" max="32" width="7.28515625" customWidth="1"/>
    <col min="33" max="33" width="16.28515625" customWidth="1"/>
    <col min="34" max="34" width="16.42578125" customWidth="1"/>
  </cols>
  <sheetData>
    <row r="1" spans="1:34" ht="48.75" customHeight="1" x14ac:dyDescent="0.3">
      <c r="A1" s="23" t="s">
        <v>201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ht="156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185</v>
      </c>
      <c r="Q3" s="16" t="s">
        <v>186</v>
      </c>
      <c r="R3" s="16" t="s">
        <v>131</v>
      </c>
      <c r="S3" s="16" t="s">
        <v>187</v>
      </c>
      <c r="T3" s="16" t="s">
        <v>133</v>
      </c>
      <c r="U3" s="16" t="s">
        <v>188</v>
      </c>
      <c r="V3" s="16" t="s">
        <v>189</v>
      </c>
      <c r="W3" s="16" t="s">
        <v>136</v>
      </c>
      <c r="X3" s="16" t="s">
        <v>190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191</v>
      </c>
      <c r="AD3" s="26" t="s">
        <v>192</v>
      </c>
      <c r="AE3" s="26" t="s">
        <v>145</v>
      </c>
      <c r="AF3" s="26" t="s">
        <v>193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57</v>
      </c>
      <c r="C4" s="11" t="s">
        <v>58</v>
      </c>
      <c r="D4" s="2" t="s">
        <v>59</v>
      </c>
      <c r="E4" s="12" t="s">
        <v>202</v>
      </c>
      <c r="F4" s="3" t="s">
        <v>44</v>
      </c>
      <c r="G4" s="1">
        <v>8</v>
      </c>
      <c r="H4" s="1">
        <v>0</v>
      </c>
      <c r="I4" s="1">
        <v>1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0</v>
      </c>
      <c r="P4" s="1">
        <v>0.5</v>
      </c>
      <c r="Q4" s="1">
        <v>0.5</v>
      </c>
      <c r="R4" s="1">
        <v>0</v>
      </c>
      <c r="S4" s="1">
        <v>2</v>
      </c>
      <c r="T4" s="1">
        <v>0</v>
      </c>
      <c r="U4" s="1">
        <v>0</v>
      </c>
      <c r="V4" s="1">
        <v>0.5</v>
      </c>
      <c r="W4" s="1">
        <v>0</v>
      </c>
      <c r="X4" s="1">
        <v>0.5</v>
      </c>
      <c r="Y4" s="1">
        <v>0</v>
      </c>
      <c r="Z4" s="1">
        <v>0</v>
      </c>
      <c r="AA4" s="1">
        <v>1</v>
      </c>
      <c r="AB4" s="17">
        <v>0</v>
      </c>
      <c r="AC4" s="17">
        <v>35</v>
      </c>
      <c r="AD4" s="36">
        <v>8</v>
      </c>
      <c r="AE4" s="36">
        <v>13</v>
      </c>
      <c r="AF4" s="36">
        <v>7</v>
      </c>
      <c r="AG4" s="35">
        <f>SUM(Таблица1562345682[[#This Row],[1 (1 б)]:[Защите проекта (10 б) ]])</f>
        <v>71</v>
      </c>
      <c r="AH4" s="13" t="s">
        <v>35</v>
      </c>
    </row>
    <row r="5" spans="1:34" ht="16.5" customHeight="1" x14ac:dyDescent="0.25">
      <c r="A5" s="5"/>
      <c r="B5" s="10"/>
      <c r="C5" s="9"/>
      <c r="D5" s="9"/>
      <c r="E5" s="7"/>
      <c r="F5" s="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7"/>
      <c r="AE5" s="37"/>
      <c r="AF5" s="37"/>
      <c r="AG5" s="39"/>
      <c r="AH5" s="38"/>
    </row>
    <row r="6" spans="1:34" x14ac:dyDescent="0.25">
      <c r="A6" s="33" t="s">
        <v>195</v>
      </c>
      <c r="B6" s="33"/>
      <c r="C6" s="33"/>
    </row>
    <row r="7" spans="1:34" x14ac:dyDescent="0.25">
      <c r="A7" s="33" t="s">
        <v>196</v>
      </c>
      <c r="B7" s="33"/>
      <c r="N7" s="33" t="s">
        <v>160</v>
      </c>
    </row>
    <row r="8" spans="1:34" x14ac:dyDescent="0.25">
      <c r="A8" s="33" t="s">
        <v>197</v>
      </c>
      <c r="B8" s="33"/>
    </row>
    <row r="9" spans="1:34" x14ac:dyDescent="0.25">
      <c r="A9" s="33" t="s">
        <v>167</v>
      </c>
      <c r="B9" s="33"/>
    </row>
    <row r="10" spans="1:34" x14ac:dyDescent="0.25">
      <c r="A10" s="33" t="s">
        <v>198</v>
      </c>
      <c r="B10" s="33"/>
    </row>
    <row r="11" spans="1:34" x14ac:dyDescent="0.25">
      <c r="A11" s="33"/>
      <c r="B11" s="33"/>
      <c r="C11" s="33"/>
      <c r="D11" s="33"/>
      <c r="E11" s="33"/>
    </row>
    <row r="12" spans="1:34" x14ac:dyDescent="0.25">
      <c r="A12" s="33"/>
      <c r="B12" s="33"/>
      <c r="C12" s="33"/>
      <c r="D12" s="33"/>
      <c r="E12" s="33"/>
    </row>
    <row r="13" spans="1:34" x14ac:dyDescent="0.25">
      <c r="A13" s="33"/>
      <c r="B13" s="33"/>
      <c r="C13" s="33"/>
      <c r="D13" s="33"/>
      <c r="E13" s="33"/>
    </row>
    <row r="14" spans="1:34" x14ac:dyDescent="0.25">
      <c r="A14" s="33"/>
      <c r="B14" s="33"/>
      <c r="C14" s="33"/>
      <c r="D14" s="33"/>
      <c r="E14" s="33"/>
    </row>
    <row r="15" spans="1:34" x14ac:dyDescent="0.25">
      <c r="A15" s="33"/>
      <c r="B15" s="33"/>
      <c r="C15" s="33"/>
      <c r="D15" s="33"/>
      <c r="E15" s="33"/>
    </row>
    <row r="16" spans="1:34" x14ac:dyDescent="0.25">
      <c r="A16" s="33"/>
      <c r="B16" s="33"/>
      <c r="C16" s="33"/>
      <c r="D16" s="33"/>
      <c r="E16" s="33"/>
    </row>
  </sheetData>
  <mergeCells count="1">
    <mergeCell ref="A1:AH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E4" sqref="E4:E11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30" width="4.7109375" customWidth="1"/>
    <col min="31" max="33" width="6.28515625" customWidth="1"/>
    <col min="34" max="34" width="16.28515625" customWidth="1"/>
    <col min="35" max="35" width="16.42578125" customWidth="1"/>
  </cols>
  <sheetData>
    <row r="1" spans="1:35" ht="48.75" customHeight="1" x14ac:dyDescent="0.3">
      <c r="A1" s="23" t="s">
        <v>173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5" ht="141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142</v>
      </c>
      <c r="AD3" s="26" t="s">
        <v>143</v>
      </c>
      <c r="AE3" s="26" t="s">
        <v>144</v>
      </c>
      <c r="AF3" s="26" t="s">
        <v>145</v>
      </c>
      <c r="AG3" s="26" t="s">
        <v>146</v>
      </c>
      <c r="AH3" s="27" t="s">
        <v>147</v>
      </c>
      <c r="AI3" s="25" t="s">
        <v>148</v>
      </c>
    </row>
    <row r="4" spans="1:35" ht="16.5" customHeight="1" x14ac:dyDescent="0.25">
      <c r="A4" s="28">
        <v>1</v>
      </c>
      <c r="B4" s="13" t="s">
        <v>9</v>
      </c>
      <c r="C4" s="11" t="s">
        <v>10</v>
      </c>
      <c r="D4" s="2" t="s">
        <v>11</v>
      </c>
      <c r="E4" s="12" t="s">
        <v>175</v>
      </c>
      <c r="F4" s="3" t="s">
        <v>30</v>
      </c>
      <c r="G4" s="1">
        <v>9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7">
        <v>0</v>
      </c>
      <c r="AC4" s="17">
        <v>7</v>
      </c>
      <c r="AD4" s="17">
        <v>14</v>
      </c>
      <c r="AE4" s="32">
        <v>8</v>
      </c>
      <c r="AF4" s="32">
        <v>19</v>
      </c>
      <c r="AG4" s="32">
        <v>10</v>
      </c>
      <c r="AH4" s="19">
        <f>SUM(Таблица1562345686[[#This Row],[1 (1 б)]:[Оценка защиты                                    проекта (10 б)]])</f>
        <v>59</v>
      </c>
      <c r="AI4" s="13" t="s">
        <v>36</v>
      </c>
    </row>
    <row r="5" spans="1:35" ht="16.5" customHeight="1" x14ac:dyDescent="0.25">
      <c r="A5" s="31">
        <v>2</v>
      </c>
      <c r="B5" s="13" t="s">
        <v>6</v>
      </c>
      <c r="C5" s="11" t="s">
        <v>7</v>
      </c>
      <c r="D5" s="2" t="s">
        <v>8</v>
      </c>
      <c r="E5" s="12" t="s">
        <v>174</v>
      </c>
      <c r="F5" s="3" t="s">
        <v>29</v>
      </c>
      <c r="G5" s="14">
        <v>9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1</v>
      </c>
      <c r="T5" s="14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17</v>
      </c>
      <c r="AD5" s="29">
        <v>15</v>
      </c>
      <c r="AE5" s="30">
        <v>10</v>
      </c>
      <c r="AF5" s="30">
        <v>20</v>
      </c>
      <c r="AG5" s="30">
        <v>10</v>
      </c>
      <c r="AH5" s="19">
        <f>SUM(Таблица1562345686[[#This Row],[1 (1 б)]:[Оценка защиты                                    проекта (10 б)]])</f>
        <v>73</v>
      </c>
      <c r="AI5" s="13" t="s">
        <v>35</v>
      </c>
    </row>
    <row r="6" spans="1:35" ht="16.5" customHeight="1" x14ac:dyDescent="0.25">
      <c r="A6" s="28">
        <v>3</v>
      </c>
      <c r="B6" s="13" t="s">
        <v>12</v>
      </c>
      <c r="C6" s="11" t="s">
        <v>13</v>
      </c>
      <c r="D6" s="2" t="s">
        <v>14</v>
      </c>
      <c r="E6" s="12" t="s">
        <v>176</v>
      </c>
      <c r="F6" s="3" t="s">
        <v>31</v>
      </c>
      <c r="G6" s="1">
        <v>9</v>
      </c>
      <c r="H6" s="14">
        <v>0</v>
      </c>
      <c r="I6" s="14">
        <v>0</v>
      </c>
      <c r="J6" s="14">
        <v>0</v>
      </c>
      <c r="K6" s="14">
        <v>1</v>
      </c>
      <c r="L6" s="14">
        <v>1</v>
      </c>
      <c r="M6" s="14">
        <v>0</v>
      </c>
      <c r="N6" s="14">
        <v>0</v>
      </c>
      <c r="O6" s="14">
        <v>0</v>
      </c>
      <c r="P6" s="14">
        <v>0</v>
      </c>
      <c r="Q6" s="14">
        <v>1</v>
      </c>
      <c r="R6" s="14">
        <v>1</v>
      </c>
      <c r="S6" s="14">
        <v>0</v>
      </c>
      <c r="T6" s="14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1</v>
      </c>
      <c r="AB6" s="29">
        <v>0</v>
      </c>
      <c r="AC6" s="29">
        <v>2</v>
      </c>
      <c r="AD6" s="29">
        <v>14</v>
      </c>
      <c r="AE6" s="30">
        <v>8.5</v>
      </c>
      <c r="AF6" s="30">
        <v>14</v>
      </c>
      <c r="AG6" s="30">
        <v>6</v>
      </c>
      <c r="AH6" s="20">
        <f>SUM(Таблица1562345686[[#This Row],[1 (1 б)]:[Оценка защиты                                    проекта (10 б)]])</f>
        <v>49.5</v>
      </c>
      <c r="AI6" s="13" t="s">
        <v>37</v>
      </c>
    </row>
    <row r="7" spans="1:35" ht="16.5" customHeight="1" x14ac:dyDescent="0.25">
      <c r="A7" s="31">
        <v>4</v>
      </c>
      <c r="B7" s="13" t="s">
        <v>15</v>
      </c>
      <c r="C7" s="11" t="s">
        <v>16</v>
      </c>
      <c r="D7" s="2" t="s">
        <v>17</v>
      </c>
      <c r="E7" s="12" t="s">
        <v>177</v>
      </c>
      <c r="F7" s="3" t="s">
        <v>32</v>
      </c>
      <c r="G7" s="14">
        <v>9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0</v>
      </c>
      <c r="AA7" s="29">
        <v>0</v>
      </c>
      <c r="AB7" s="29">
        <v>0</v>
      </c>
      <c r="AC7" s="29">
        <v>0.5</v>
      </c>
      <c r="AD7" s="29">
        <v>5</v>
      </c>
      <c r="AE7" s="30">
        <v>5.5</v>
      </c>
      <c r="AF7" s="30">
        <v>19</v>
      </c>
      <c r="AG7" s="30">
        <v>7</v>
      </c>
      <c r="AH7" s="20">
        <f>SUM(Таблица1562345686[[#This Row],[1 (1 б)]:[Оценка защиты                                    проекта (10 б)]])</f>
        <v>37</v>
      </c>
      <c r="AI7" s="13" t="s">
        <v>37</v>
      </c>
    </row>
    <row r="8" spans="1:35" ht="16.5" customHeight="1" x14ac:dyDescent="0.25">
      <c r="A8" s="28">
        <v>5</v>
      </c>
      <c r="B8" s="13" t="s">
        <v>18</v>
      </c>
      <c r="C8" s="11" t="s">
        <v>19</v>
      </c>
      <c r="D8" s="2" t="s">
        <v>20</v>
      </c>
      <c r="E8" s="12" t="s">
        <v>178</v>
      </c>
      <c r="F8" s="3" t="s">
        <v>33</v>
      </c>
      <c r="G8" s="1">
        <v>9</v>
      </c>
      <c r="H8" s="14">
        <v>0</v>
      </c>
      <c r="I8" s="14">
        <v>1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1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1</v>
      </c>
      <c r="AB8" s="29">
        <v>2</v>
      </c>
      <c r="AC8" s="29">
        <v>1</v>
      </c>
      <c r="AD8" s="29">
        <v>7</v>
      </c>
      <c r="AE8" s="30">
        <v>5</v>
      </c>
      <c r="AF8" s="30">
        <v>10</v>
      </c>
      <c r="AG8" s="30">
        <v>7</v>
      </c>
      <c r="AH8" s="20">
        <f>SUM(Таблица1562345686[[#This Row],[1 (1 б)]:[Оценка защиты                                    проекта (10 б)]])</f>
        <v>36</v>
      </c>
      <c r="AI8" s="13" t="s">
        <v>37</v>
      </c>
    </row>
    <row r="9" spans="1:35" ht="16.5" customHeight="1" x14ac:dyDescent="0.25">
      <c r="A9" s="31">
        <v>6</v>
      </c>
      <c r="B9" s="13" t="s">
        <v>24</v>
      </c>
      <c r="C9" s="11" t="s">
        <v>25</v>
      </c>
      <c r="D9" s="2" t="s">
        <v>17</v>
      </c>
      <c r="E9" s="12" t="s">
        <v>180</v>
      </c>
      <c r="F9" s="3" t="s">
        <v>34</v>
      </c>
      <c r="G9" s="14">
        <v>9</v>
      </c>
      <c r="H9" s="14">
        <v>1</v>
      </c>
      <c r="I9" s="14">
        <v>0</v>
      </c>
      <c r="J9" s="14">
        <v>0</v>
      </c>
      <c r="K9" s="14">
        <v>1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30">
        <v>0</v>
      </c>
      <c r="AF9" s="30">
        <v>0</v>
      </c>
      <c r="AG9" s="30">
        <v>0</v>
      </c>
      <c r="AH9" s="20">
        <f>SUM(Таблица1562345686[[#This Row],[1 (1 б)]:[Оценка защиты                                    проекта (10 б)]])</f>
        <v>2</v>
      </c>
      <c r="AI9" s="13" t="s">
        <v>37</v>
      </c>
    </row>
    <row r="10" spans="1:35" ht="16.5" customHeight="1" x14ac:dyDescent="0.25">
      <c r="A10" s="28">
        <v>7</v>
      </c>
      <c r="B10" s="13" t="s">
        <v>21</v>
      </c>
      <c r="C10" s="11" t="s">
        <v>22</v>
      </c>
      <c r="D10" s="2" t="s">
        <v>23</v>
      </c>
      <c r="E10" s="12" t="s">
        <v>179</v>
      </c>
      <c r="F10" s="3" t="s">
        <v>33</v>
      </c>
      <c r="G10" s="1">
        <v>9</v>
      </c>
      <c r="H10" s="14">
        <v>0</v>
      </c>
      <c r="I10" s="14">
        <v>0</v>
      </c>
      <c r="J10" s="14">
        <v>0</v>
      </c>
      <c r="K10" s="14">
        <v>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</v>
      </c>
      <c r="T10" s="14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6</v>
      </c>
      <c r="AE10" s="30">
        <v>0</v>
      </c>
      <c r="AF10" s="30">
        <v>0</v>
      </c>
      <c r="AG10" s="30">
        <v>0</v>
      </c>
      <c r="AH10" s="20">
        <f>SUM(Таблица1562345686[[#This Row],[1 (1 б)]:[Оценка защиты                                    проекта (10 б)]])</f>
        <v>8</v>
      </c>
      <c r="AI10" s="13" t="s">
        <v>37</v>
      </c>
    </row>
    <row r="11" spans="1:35" ht="16.5" customHeight="1" x14ac:dyDescent="0.25">
      <c r="A11" s="31">
        <v>8</v>
      </c>
      <c r="B11" s="13" t="s">
        <v>26</v>
      </c>
      <c r="C11" s="11" t="s">
        <v>27</v>
      </c>
      <c r="D11" s="2" t="s">
        <v>28</v>
      </c>
      <c r="E11" s="12" t="s">
        <v>181</v>
      </c>
      <c r="F11" s="3" t="s">
        <v>34</v>
      </c>
      <c r="G11" s="14">
        <v>9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1</v>
      </c>
      <c r="AB11" s="29">
        <v>0</v>
      </c>
      <c r="AC11" s="29">
        <v>0</v>
      </c>
      <c r="AD11" s="29">
        <v>0</v>
      </c>
      <c r="AE11" s="30">
        <v>0</v>
      </c>
      <c r="AF11" s="30">
        <v>0</v>
      </c>
      <c r="AG11" s="30">
        <v>0</v>
      </c>
      <c r="AH11" s="20">
        <f>SUM(Таблица1562345686[[#This Row],[1 (1 б)]:[Оценка защиты                                    проекта (10 б)]])</f>
        <v>2</v>
      </c>
      <c r="AI11" s="13" t="s">
        <v>37</v>
      </c>
    </row>
    <row r="13" spans="1:35" x14ac:dyDescent="0.25">
      <c r="A13" s="33" t="s">
        <v>158</v>
      </c>
      <c r="B13" s="33"/>
      <c r="C13" s="33"/>
      <c r="D13" s="33"/>
      <c r="E13" s="33"/>
      <c r="H13" s="33"/>
    </row>
    <row r="14" spans="1:35" x14ac:dyDescent="0.25">
      <c r="A14" s="33" t="s">
        <v>159</v>
      </c>
      <c r="B14" s="33"/>
      <c r="C14" s="33"/>
      <c r="D14" s="33"/>
      <c r="E14" s="33"/>
    </row>
    <row r="15" spans="1:35" x14ac:dyDescent="0.25">
      <c r="A15" s="33" t="s">
        <v>161</v>
      </c>
      <c r="B15" s="33"/>
      <c r="C15" s="33"/>
      <c r="D15" s="33"/>
      <c r="E15" s="33"/>
      <c r="L15" s="33" t="s">
        <v>160</v>
      </c>
    </row>
    <row r="16" spans="1:35" x14ac:dyDescent="0.25">
      <c r="A16" s="33" t="s">
        <v>162</v>
      </c>
      <c r="B16" s="33"/>
      <c r="C16" s="33"/>
      <c r="D16" s="33"/>
      <c r="E16" s="33"/>
    </row>
    <row r="17" spans="1:5" x14ac:dyDescent="0.25">
      <c r="A17" s="33" t="s">
        <v>163</v>
      </c>
      <c r="B17" s="33"/>
      <c r="C17" s="33"/>
      <c r="D17" s="33"/>
      <c r="E17" s="33"/>
    </row>
    <row r="18" spans="1:5" x14ac:dyDescent="0.25">
      <c r="A18" s="33" t="s">
        <v>164</v>
      </c>
      <c r="B18" s="33"/>
      <c r="C18" s="33"/>
      <c r="D18" s="33"/>
      <c r="E18" s="33"/>
    </row>
    <row r="19" spans="1:5" x14ac:dyDescent="0.25">
      <c r="A19" s="33" t="s">
        <v>165</v>
      </c>
      <c r="B19" s="33"/>
      <c r="C19" s="33"/>
      <c r="D19" s="33"/>
      <c r="E19" s="33"/>
    </row>
    <row r="20" spans="1:5" x14ac:dyDescent="0.25">
      <c r="A20" s="33" t="s">
        <v>166</v>
      </c>
      <c r="B20" s="33"/>
      <c r="C20" s="33"/>
      <c r="D20" s="33"/>
      <c r="E20" s="33"/>
    </row>
    <row r="21" spans="1:5" x14ac:dyDescent="0.25">
      <c r="A21" s="33" t="s">
        <v>167</v>
      </c>
      <c r="B21" s="33"/>
      <c r="C21" s="33"/>
      <c r="D21" s="33"/>
      <c r="E21" s="33"/>
    </row>
    <row r="22" spans="1:5" x14ac:dyDescent="0.25">
      <c r="A22" s="33" t="s">
        <v>168</v>
      </c>
      <c r="B22" s="33"/>
      <c r="C22" s="33"/>
      <c r="D22" s="33"/>
      <c r="E22" s="33"/>
    </row>
    <row r="23" spans="1:5" x14ac:dyDescent="0.25">
      <c r="A23" s="33"/>
      <c r="B23" s="33"/>
      <c r="C23" s="33"/>
      <c r="D23" s="33"/>
      <c r="E23" s="33"/>
    </row>
  </sheetData>
  <mergeCells count="1">
    <mergeCell ref="A1:AI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E4" sqref="E4:E6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29" width="4.7109375" customWidth="1"/>
    <col min="30" max="30" width="6.42578125" customWidth="1"/>
    <col min="31" max="31" width="4.7109375" customWidth="1"/>
    <col min="32" max="32" width="6.85546875" customWidth="1"/>
    <col min="33" max="33" width="15.28515625" customWidth="1"/>
    <col min="34" max="34" width="15.5703125" customWidth="1"/>
  </cols>
  <sheetData>
    <row r="1" spans="1:34" ht="48.75" customHeight="1" x14ac:dyDescent="0.3">
      <c r="A1" s="23" t="s">
        <v>224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34" ht="132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204</v>
      </c>
      <c r="AD3" s="26" t="s">
        <v>205</v>
      </c>
      <c r="AE3" s="26" t="s">
        <v>145</v>
      </c>
      <c r="AF3" s="26" t="s">
        <v>206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47</v>
      </c>
      <c r="C4" s="11" t="s">
        <v>48</v>
      </c>
      <c r="D4" s="2" t="s">
        <v>49</v>
      </c>
      <c r="E4" s="12" t="s">
        <v>225</v>
      </c>
      <c r="F4" s="3" t="s">
        <v>56</v>
      </c>
      <c r="G4" s="1">
        <v>9</v>
      </c>
      <c r="H4" s="1">
        <v>1</v>
      </c>
      <c r="I4" s="1">
        <v>0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1</v>
      </c>
      <c r="S4" s="1">
        <v>0</v>
      </c>
      <c r="T4" s="1">
        <v>1</v>
      </c>
      <c r="U4" s="1">
        <v>0</v>
      </c>
      <c r="V4" s="1">
        <v>1</v>
      </c>
      <c r="W4" s="1">
        <v>1</v>
      </c>
      <c r="X4" s="1">
        <v>0</v>
      </c>
      <c r="Y4" s="1">
        <v>0</v>
      </c>
      <c r="Z4" s="1">
        <v>1</v>
      </c>
      <c r="AA4" s="1">
        <v>0</v>
      </c>
      <c r="AB4" s="17">
        <v>0</v>
      </c>
      <c r="AC4" s="17">
        <v>33</v>
      </c>
      <c r="AD4" s="17">
        <v>9</v>
      </c>
      <c r="AE4" s="17">
        <v>17</v>
      </c>
      <c r="AF4" s="17">
        <v>9</v>
      </c>
      <c r="AG4" s="35">
        <f>SUM(Таблица15623456814[[#This Row],[1 (1 б)]:[Оценка защиты                                                проекта (10 б)]])</f>
        <v>77</v>
      </c>
      <c r="AH4" s="13" t="s">
        <v>35</v>
      </c>
    </row>
    <row r="5" spans="1:34" ht="16.5" customHeight="1" x14ac:dyDescent="0.25">
      <c r="A5" s="31">
        <v>2</v>
      </c>
      <c r="B5" s="13" t="s">
        <v>50</v>
      </c>
      <c r="C5" s="11" t="s">
        <v>51</v>
      </c>
      <c r="D5" s="2" t="s">
        <v>52</v>
      </c>
      <c r="E5" s="12" t="s">
        <v>226</v>
      </c>
      <c r="F5" s="3" t="s">
        <v>44</v>
      </c>
      <c r="G5" s="14">
        <v>9</v>
      </c>
      <c r="H5" s="14">
        <v>1</v>
      </c>
      <c r="I5" s="14">
        <v>0</v>
      </c>
      <c r="J5" s="14">
        <v>0</v>
      </c>
      <c r="K5" s="14">
        <v>1</v>
      </c>
      <c r="L5" s="14">
        <v>0</v>
      </c>
      <c r="M5" s="14">
        <v>0</v>
      </c>
      <c r="N5" s="14">
        <v>0</v>
      </c>
      <c r="O5" s="14">
        <v>0</v>
      </c>
      <c r="P5" s="14">
        <v>1</v>
      </c>
      <c r="Q5" s="14">
        <v>0</v>
      </c>
      <c r="R5" s="14">
        <v>0</v>
      </c>
      <c r="S5" s="14">
        <v>0</v>
      </c>
      <c r="T5" s="14">
        <v>0</v>
      </c>
      <c r="U5" s="29">
        <v>0</v>
      </c>
      <c r="V5" s="29">
        <v>1</v>
      </c>
      <c r="W5" s="29">
        <v>0</v>
      </c>
      <c r="X5" s="29">
        <v>0</v>
      </c>
      <c r="Y5" s="29">
        <v>0</v>
      </c>
      <c r="Z5" s="29">
        <v>1</v>
      </c>
      <c r="AA5" s="29">
        <v>1</v>
      </c>
      <c r="AB5" s="29">
        <v>0</v>
      </c>
      <c r="AC5" s="29">
        <v>26</v>
      </c>
      <c r="AD5" s="29">
        <v>7</v>
      </c>
      <c r="AE5" s="29">
        <v>17</v>
      </c>
      <c r="AF5" s="29">
        <v>7</v>
      </c>
      <c r="AG5" s="35">
        <f>SUM(Таблица15623456814[[#This Row],[1 (1 б)]:[Оценка защиты                                                проекта (10 б)]])</f>
        <v>63</v>
      </c>
      <c r="AH5" s="13" t="s">
        <v>37</v>
      </c>
    </row>
    <row r="6" spans="1:34" ht="16.5" customHeight="1" x14ac:dyDescent="0.25">
      <c r="A6" s="28">
        <v>3</v>
      </c>
      <c r="B6" s="13" t="s">
        <v>53</v>
      </c>
      <c r="C6" s="11" t="s">
        <v>54</v>
      </c>
      <c r="D6" s="2" t="s">
        <v>55</v>
      </c>
      <c r="E6" s="12" t="s">
        <v>227</v>
      </c>
      <c r="F6" s="3" t="s">
        <v>44</v>
      </c>
      <c r="G6" s="1">
        <v>9</v>
      </c>
      <c r="H6" s="14">
        <v>0</v>
      </c>
      <c r="I6" s="14">
        <v>0</v>
      </c>
      <c r="J6" s="14">
        <v>0</v>
      </c>
      <c r="K6" s="14">
        <v>1</v>
      </c>
      <c r="L6" s="14">
        <v>1</v>
      </c>
      <c r="M6" s="14">
        <v>0</v>
      </c>
      <c r="N6" s="14">
        <v>0</v>
      </c>
      <c r="O6" s="14">
        <v>0</v>
      </c>
      <c r="P6" s="14">
        <v>1</v>
      </c>
      <c r="Q6" s="14">
        <v>0</v>
      </c>
      <c r="R6" s="14">
        <v>0</v>
      </c>
      <c r="S6" s="14">
        <v>0</v>
      </c>
      <c r="T6" s="14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0</v>
      </c>
      <c r="AA6" s="29">
        <v>0</v>
      </c>
      <c r="AB6" s="29">
        <v>0</v>
      </c>
      <c r="AC6" s="29">
        <v>24</v>
      </c>
      <c r="AD6" s="29">
        <v>0</v>
      </c>
      <c r="AE6" s="29">
        <v>0</v>
      </c>
      <c r="AF6" s="29">
        <v>0</v>
      </c>
      <c r="AG6" s="35">
        <f>SUM(Таблица15623456814[[#This Row],[1 (1 б)]:[Оценка защиты                                                проекта (10 б)]])</f>
        <v>27</v>
      </c>
      <c r="AH6" s="13" t="s">
        <v>37</v>
      </c>
    </row>
    <row r="8" spans="1:34" x14ac:dyDescent="0.25">
      <c r="A8" s="33" t="s">
        <v>213</v>
      </c>
      <c r="B8" s="33"/>
      <c r="C8" s="33"/>
      <c r="D8" s="33"/>
      <c r="E8" s="33"/>
      <c r="H8" s="33"/>
    </row>
    <row r="9" spans="1:34" x14ac:dyDescent="0.25">
      <c r="A9" s="33" t="s">
        <v>214</v>
      </c>
      <c r="B9" s="33"/>
      <c r="C9" s="33"/>
      <c r="D9" s="33"/>
      <c r="E9" s="33"/>
      <c r="L9" s="33" t="s">
        <v>160</v>
      </c>
    </row>
    <row r="10" spans="1:34" x14ac:dyDescent="0.25">
      <c r="A10" s="33" t="s">
        <v>215</v>
      </c>
      <c r="B10" s="33"/>
      <c r="C10" s="33"/>
      <c r="D10" s="33"/>
      <c r="E10" s="33"/>
    </row>
    <row r="11" spans="1:34" x14ac:dyDescent="0.25">
      <c r="A11" s="33" t="s">
        <v>216</v>
      </c>
      <c r="B11" s="33"/>
      <c r="C11" s="33"/>
      <c r="D11" s="33"/>
      <c r="E11" s="33"/>
    </row>
    <row r="12" spans="1:34" x14ac:dyDescent="0.25">
      <c r="A12" s="33" t="s">
        <v>217</v>
      </c>
      <c r="B12" s="33"/>
      <c r="C12" s="33"/>
      <c r="D12" s="33"/>
      <c r="E12" s="33"/>
    </row>
    <row r="13" spans="1:34" x14ac:dyDescent="0.25">
      <c r="A13" s="33" t="s">
        <v>218</v>
      </c>
      <c r="B13" s="33"/>
      <c r="C13" s="33"/>
      <c r="D13" s="33"/>
      <c r="E13" s="33"/>
    </row>
    <row r="14" spans="1:34" x14ac:dyDescent="0.25">
      <c r="A14" s="33" t="s">
        <v>219</v>
      </c>
      <c r="B14" s="33"/>
      <c r="C14" s="33"/>
      <c r="D14" s="33"/>
      <c r="E14" s="33"/>
    </row>
    <row r="15" spans="1:34" x14ac:dyDescent="0.25">
      <c r="A15" s="33"/>
      <c r="B15" s="33"/>
      <c r="C15" s="33"/>
      <c r="D15" s="33"/>
      <c r="E15" s="33"/>
    </row>
    <row r="16" spans="1:34" x14ac:dyDescent="0.25">
      <c r="A16" s="33"/>
      <c r="B16" s="33"/>
      <c r="C16" s="33"/>
      <c r="D16" s="33"/>
      <c r="E16" s="33"/>
    </row>
    <row r="17" spans="1:5" x14ac:dyDescent="0.25">
      <c r="A17" s="33"/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  <row r="19" spans="1:5" x14ac:dyDescent="0.25">
      <c r="A19" s="33"/>
      <c r="B19" s="33"/>
      <c r="C19" s="33"/>
      <c r="D19" s="33"/>
      <c r="E19" s="33"/>
    </row>
  </sheetData>
  <mergeCells count="1">
    <mergeCell ref="A1:AH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8.7109375" customWidth="1"/>
    <col min="7" max="7" width="8.28515625" customWidth="1"/>
    <col min="8" max="32" width="4.7109375" customWidth="1"/>
    <col min="33" max="33" width="16.28515625" customWidth="1"/>
    <col min="34" max="34" width="16.42578125" customWidth="1"/>
  </cols>
  <sheetData>
    <row r="1" spans="1:34" ht="48.75" customHeight="1" x14ac:dyDescent="0.3">
      <c r="A1" s="23" t="s">
        <v>199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spans="1:34" ht="142.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185</v>
      </c>
      <c r="Q3" s="16" t="s">
        <v>186</v>
      </c>
      <c r="R3" s="16" t="s">
        <v>131</v>
      </c>
      <c r="S3" s="16" t="s">
        <v>187</v>
      </c>
      <c r="T3" s="16" t="s">
        <v>133</v>
      </c>
      <c r="U3" s="16" t="s">
        <v>188</v>
      </c>
      <c r="V3" s="16" t="s">
        <v>189</v>
      </c>
      <c r="W3" s="16" t="s">
        <v>136</v>
      </c>
      <c r="X3" s="16" t="s">
        <v>190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191</v>
      </c>
      <c r="AD3" s="26" t="s">
        <v>192</v>
      </c>
      <c r="AE3" s="26" t="s">
        <v>145</v>
      </c>
      <c r="AF3" s="26" t="s">
        <v>193</v>
      </c>
      <c r="AG3" s="27" t="s">
        <v>147</v>
      </c>
      <c r="AH3" s="25" t="s">
        <v>148</v>
      </c>
    </row>
    <row r="4" spans="1:34" ht="16.5" customHeight="1" x14ac:dyDescent="0.25">
      <c r="A4" s="28">
        <v>1</v>
      </c>
      <c r="B4" s="13" t="s">
        <v>41</v>
      </c>
      <c r="C4" s="11" t="s">
        <v>42</v>
      </c>
      <c r="D4" s="2" t="s">
        <v>43</v>
      </c>
      <c r="E4" s="12" t="s">
        <v>200</v>
      </c>
      <c r="F4" s="3" t="s">
        <v>44</v>
      </c>
      <c r="G4" s="1">
        <v>9</v>
      </c>
      <c r="H4" s="1">
        <v>1</v>
      </c>
      <c r="I4" s="1">
        <v>1</v>
      </c>
      <c r="J4" s="1">
        <v>0</v>
      </c>
      <c r="K4" s="1">
        <v>1</v>
      </c>
      <c r="L4" s="1">
        <v>0</v>
      </c>
      <c r="M4" s="1">
        <v>0</v>
      </c>
      <c r="N4" s="1">
        <v>1</v>
      </c>
      <c r="O4" s="1">
        <v>1</v>
      </c>
      <c r="P4" s="1">
        <v>0</v>
      </c>
      <c r="Q4" s="1">
        <v>0.5</v>
      </c>
      <c r="R4" s="1">
        <v>0</v>
      </c>
      <c r="S4" s="1">
        <v>0</v>
      </c>
      <c r="T4" s="1">
        <v>0</v>
      </c>
      <c r="U4" s="1">
        <v>1</v>
      </c>
      <c r="V4" s="1">
        <v>0</v>
      </c>
      <c r="W4" s="1">
        <v>0</v>
      </c>
      <c r="X4" s="1">
        <v>0</v>
      </c>
      <c r="Y4" s="1">
        <v>0</v>
      </c>
      <c r="Z4" s="1">
        <v>0.5</v>
      </c>
      <c r="AA4" s="1">
        <v>0</v>
      </c>
      <c r="AB4" s="17">
        <v>2</v>
      </c>
      <c r="AC4" s="17">
        <v>28</v>
      </c>
      <c r="AD4" s="17">
        <v>10</v>
      </c>
      <c r="AE4" s="17">
        <v>20</v>
      </c>
      <c r="AF4" s="17">
        <v>10</v>
      </c>
      <c r="AG4" s="35">
        <f>SUM(Таблица1562345683[[1 (1 б)]:[Защите проекта (10 б) ]])</f>
        <v>77</v>
      </c>
      <c r="AH4" s="13" t="s">
        <v>35</v>
      </c>
    </row>
    <row r="5" spans="1:34" ht="16.5" customHeight="1" x14ac:dyDescent="0.25">
      <c r="A5" s="5"/>
      <c r="B5" s="10"/>
      <c r="C5" s="9"/>
      <c r="D5" s="9"/>
      <c r="E5" s="7"/>
      <c r="F5" s="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4" x14ac:dyDescent="0.25">
      <c r="A6" s="33" t="s">
        <v>195</v>
      </c>
      <c r="B6" s="33"/>
      <c r="C6" s="33"/>
    </row>
    <row r="7" spans="1:34" x14ac:dyDescent="0.25">
      <c r="A7" s="33" t="s">
        <v>196</v>
      </c>
      <c r="B7" s="33"/>
    </row>
    <row r="8" spans="1:34" x14ac:dyDescent="0.25">
      <c r="A8" s="33" t="s">
        <v>197</v>
      </c>
      <c r="B8" s="33"/>
      <c r="M8" s="33" t="s">
        <v>160</v>
      </c>
    </row>
    <row r="9" spans="1:34" x14ac:dyDescent="0.25">
      <c r="A9" s="33" t="s">
        <v>167</v>
      </c>
      <c r="B9" s="33"/>
    </row>
    <row r="10" spans="1:34" x14ac:dyDescent="0.25">
      <c r="A10" s="33" t="s">
        <v>198</v>
      </c>
      <c r="B10" s="33"/>
    </row>
    <row r="11" spans="1:34" x14ac:dyDescent="0.25">
      <c r="A11" s="33"/>
      <c r="B11" s="33"/>
      <c r="C11" s="33"/>
      <c r="D11" s="33"/>
      <c r="E11" s="33"/>
    </row>
    <row r="12" spans="1:34" x14ac:dyDescent="0.25">
      <c r="A12" s="33"/>
      <c r="B12" s="33"/>
      <c r="C12" s="33"/>
      <c r="D12" s="33"/>
      <c r="E12" s="33"/>
    </row>
    <row r="13" spans="1:34" x14ac:dyDescent="0.25">
      <c r="A13" s="33"/>
      <c r="B13" s="33"/>
      <c r="C13" s="33"/>
      <c r="D13" s="33"/>
      <c r="E13" s="33"/>
    </row>
    <row r="14" spans="1:34" x14ac:dyDescent="0.25">
      <c r="A14" s="33"/>
      <c r="B14" s="33"/>
      <c r="C14" s="33"/>
      <c r="D14" s="33"/>
      <c r="E14" s="33"/>
    </row>
    <row r="15" spans="1:34" x14ac:dyDescent="0.25">
      <c r="A15" s="33"/>
      <c r="B15" s="33"/>
      <c r="C15" s="33"/>
      <c r="D15" s="33"/>
      <c r="E15" s="33"/>
    </row>
    <row r="16" spans="1:34" x14ac:dyDescent="0.25">
      <c r="A16" s="33"/>
      <c r="B16" s="33"/>
      <c r="C16" s="33"/>
      <c r="D16" s="33"/>
      <c r="E16" s="33"/>
    </row>
  </sheetData>
  <mergeCells count="1">
    <mergeCell ref="A1:AH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B4" sqref="B4"/>
    </sheetView>
  </sheetViews>
  <sheetFormatPr defaultRowHeight="15" x14ac:dyDescent="0.25"/>
  <cols>
    <col min="1" max="1" width="6.5703125" customWidth="1"/>
    <col min="2" max="2" width="17.28515625" customWidth="1"/>
    <col min="3" max="3" width="13" customWidth="1"/>
    <col min="4" max="4" width="18.7109375" customWidth="1"/>
    <col min="5" max="5" width="12.140625" customWidth="1"/>
    <col min="6" max="6" width="33.7109375" customWidth="1"/>
    <col min="7" max="7" width="8.28515625" customWidth="1"/>
    <col min="8" max="28" width="4.7109375" customWidth="1"/>
    <col min="29" max="29" width="6" customWidth="1"/>
    <col min="30" max="30" width="5" customWidth="1"/>
    <col min="31" max="31" width="6.140625" customWidth="1"/>
    <col min="32" max="33" width="6" customWidth="1"/>
    <col min="34" max="34" width="16.28515625" customWidth="1"/>
    <col min="35" max="35" width="16.42578125" customWidth="1"/>
  </cols>
  <sheetData>
    <row r="1" spans="1:35" ht="48.75" customHeight="1" x14ac:dyDescent="0.3">
      <c r="A1" s="23" t="s">
        <v>182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ht="14.25" customHeight="1" x14ac:dyDescent="0.3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5" ht="130.5" customHeight="1" x14ac:dyDescent="0.25">
      <c r="A3" s="15" t="s">
        <v>0</v>
      </c>
      <c r="B3" s="25" t="s">
        <v>1</v>
      </c>
      <c r="C3" s="15" t="s">
        <v>2</v>
      </c>
      <c r="D3" s="15" t="s">
        <v>3</v>
      </c>
      <c r="E3" s="16" t="s">
        <v>120</v>
      </c>
      <c r="F3" s="15" t="s">
        <v>5</v>
      </c>
      <c r="G3" s="15" t="s">
        <v>4</v>
      </c>
      <c r="H3" s="16" t="s">
        <v>121</v>
      </c>
      <c r="I3" s="16" t="s">
        <v>122</v>
      </c>
      <c r="J3" s="16" t="s">
        <v>123</v>
      </c>
      <c r="K3" s="16" t="s">
        <v>124</v>
      </c>
      <c r="L3" s="16" t="s">
        <v>125</v>
      </c>
      <c r="M3" s="16" t="s">
        <v>126</v>
      </c>
      <c r="N3" s="16" t="s">
        <v>127</v>
      </c>
      <c r="O3" s="16" t="s">
        <v>128</v>
      </c>
      <c r="P3" s="16" t="s">
        <v>129</v>
      </c>
      <c r="Q3" s="16" t="s">
        <v>130</v>
      </c>
      <c r="R3" s="16" t="s">
        <v>131</v>
      </c>
      <c r="S3" s="16" t="s">
        <v>132</v>
      </c>
      <c r="T3" s="16" t="s">
        <v>133</v>
      </c>
      <c r="U3" s="16" t="s">
        <v>134</v>
      </c>
      <c r="V3" s="16" t="s">
        <v>135</v>
      </c>
      <c r="W3" s="16" t="s">
        <v>136</v>
      </c>
      <c r="X3" s="16" t="s">
        <v>137</v>
      </c>
      <c r="Y3" s="16" t="s">
        <v>138</v>
      </c>
      <c r="Z3" s="16" t="s">
        <v>139</v>
      </c>
      <c r="AA3" s="16" t="s">
        <v>140</v>
      </c>
      <c r="AB3" s="16" t="s">
        <v>141</v>
      </c>
      <c r="AC3" s="26" t="s">
        <v>142</v>
      </c>
      <c r="AD3" s="26" t="s">
        <v>143</v>
      </c>
      <c r="AE3" s="26" t="s">
        <v>144</v>
      </c>
      <c r="AF3" s="26" t="s">
        <v>145</v>
      </c>
      <c r="AG3" s="26" t="s">
        <v>146</v>
      </c>
      <c r="AH3" s="27" t="s">
        <v>147</v>
      </c>
      <c r="AI3" s="25" t="s">
        <v>148</v>
      </c>
    </row>
    <row r="4" spans="1:35" ht="16.5" customHeight="1" x14ac:dyDescent="0.25">
      <c r="A4" s="28">
        <v>1</v>
      </c>
      <c r="B4" s="13" t="s">
        <v>38</v>
      </c>
      <c r="C4" s="11" t="s">
        <v>39</v>
      </c>
      <c r="D4" s="2" t="s">
        <v>17</v>
      </c>
      <c r="E4" s="12" t="s">
        <v>183</v>
      </c>
      <c r="F4" s="3" t="s">
        <v>40</v>
      </c>
      <c r="G4" s="1">
        <v>10</v>
      </c>
      <c r="H4" s="1">
        <v>0</v>
      </c>
      <c r="I4" s="1">
        <v>1</v>
      </c>
      <c r="J4" s="1">
        <v>1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1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7">
        <v>1</v>
      </c>
      <c r="AC4" s="32">
        <v>13.5</v>
      </c>
      <c r="AD4" s="17">
        <v>13</v>
      </c>
      <c r="AE4" s="32">
        <v>7</v>
      </c>
      <c r="AF4" s="32">
        <v>15</v>
      </c>
      <c r="AG4" s="32">
        <v>7</v>
      </c>
      <c r="AH4" s="19">
        <f>SUM(Таблица1562345687[[1 (1 б)]:[Оценка защиты                                    проекта (10 б)]])</f>
        <v>61.5</v>
      </c>
      <c r="AI4" s="13" t="s">
        <v>35</v>
      </c>
    </row>
    <row r="6" spans="1:35" x14ac:dyDescent="0.25">
      <c r="A6" s="33" t="s">
        <v>158</v>
      </c>
      <c r="B6" s="33"/>
      <c r="C6" s="33"/>
      <c r="D6" s="33"/>
      <c r="E6" s="33"/>
      <c r="H6" s="33"/>
    </row>
    <row r="7" spans="1:35" x14ac:dyDescent="0.25">
      <c r="A7" s="33" t="s">
        <v>159</v>
      </c>
      <c r="B7" s="33"/>
      <c r="C7" s="33"/>
      <c r="D7" s="33"/>
      <c r="E7" s="33"/>
    </row>
    <row r="8" spans="1:35" x14ac:dyDescent="0.25">
      <c r="A8" s="33" t="s">
        <v>161</v>
      </c>
      <c r="B8" s="33"/>
      <c r="C8" s="33"/>
      <c r="D8" s="33"/>
      <c r="E8" s="33"/>
    </row>
    <row r="9" spans="1:35" x14ac:dyDescent="0.25">
      <c r="A9" s="33" t="s">
        <v>162</v>
      </c>
      <c r="B9" s="33"/>
      <c r="C9" s="33"/>
      <c r="D9" s="33"/>
      <c r="E9" s="33"/>
      <c r="L9" s="33" t="s">
        <v>160</v>
      </c>
    </row>
    <row r="10" spans="1:35" x14ac:dyDescent="0.25">
      <c r="A10" s="33" t="s">
        <v>163</v>
      </c>
      <c r="B10" s="33"/>
      <c r="C10" s="33"/>
      <c r="D10" s="33"/>
      <c r="E10" s="33"/>
    </row>
    <row r="11" spans="1:35" x14ac:dyDescent="0.25">
      <c r="A11" s="33" t="s">
        <v>164</v>
      </c>
      <c r="B11" s="33"/>
      <c r="C11" s="33"/>
      <c r="D11" s="33"/>
      <c r="E11" s="33"/>
    </row>
    <row r="12" spans="1:35" x14ac:dyDescent="0.25">
      <c r="A12" s="33" t="s">
        <v>165</v>
      </c>
      <c r="B12" s="33"/>
      <c r="C12" s="33"/>
      <c r="D12" s="33"/>
      <c r="E12" s="33"/>
    </row>
    <row r="13" spans="1:35" x14ac:dyDescent="0.25">
      <c r="A13" s="33" t="s">
        <v>166</v>
      </c>
      <c r="B13" s="33"/>
      <c r="C13" s="33"/>
      <c r="D13" s="33"/>
      <c r="E13" s="33"/>
    </row>
    <row r="14" spans="1:35" x14ac:dyDescent="0.25">
      <c r="A14" s="33" t="s">
        <v>167</v>
      </c>
      <c r="B14" s="33"/>
      <c r="C14" s="33"/>
      <c r="D14" s="33"/>
      <c r="E14" s="33"/>
    </row>
    <row r="15" spans="1:35" x14ac:dyDescent="0.25">
      <c r="A15" s="33" t="s">
        <v>168</v>
      </c>
      <c r="B15" s="33"/>
      <c r="C15" s="33"/>
      <c r="D15" s="33"/>
      <c r="E15" s="33"/>
    </row>
    <row r="16" spans="1:35" x14ac:dyDescent="0.25">
      <c r="A16" s="33"/>
      <c r="B16" s="33"/>
      <c r="C16" s="33"/>
      <c r="D16" s="33"/>
      <c r="E16" s="33"/>
    </row>
  </sheetData>
  <mergeCells count="1">
    <mergeCell ref="A1:AI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 класс КДДТ</vt:lpstr>
      <vt:lpstr>7 класс ТТТТ</vt:lpstr>
      <vt:lpstr>8 класс КДДТ</vt:lpstr>
      <vt:lpstr>8 класс ТТТТ</vt:lpstr>
      <vt:lpstr>8 класс Робототехника</vt:lpstr>
      <vt:lpstr>9 класс КДДТ</vt:lpstr>
      <vt:lpstr>9 класс ТТТТ</vt:lpstr>
      <vt:lpstr>9 класс Робототехника</vt:lpstr>
      <vt:lpstr>10 класс КДДТ</vt:lpstr>
      <vt:lpstr>11 класс Робототехника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2024-12-17T13:45:46Z</dcterms:modified>
</cp:coreProperties>
</file>