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D25" i="1" l="1"/>
  <c r="D26" i="1"/>
  <c r="M26" i="1" l="1"/>
  <c r="E25" i="1" l="1"/>
  <c r="I12" i="1" l="1"/>
  <c r="I16" i="1"/>
  <c r="I17" i="1"/>
  <c r="I15" i="1"/>
  <c r="I7" i="1"/>
  <c r="I11" i="1"/>
  <c r="I13" i="1"/>
  <c r="I14" i="1"/>
  <c r="I10" i="1"/>
  <c r="I9" i="1"/>
  <c r="I8" i="1"/>
  <c r="K26" i="1" l="1"/>
  <c r="N26" i="1" s="1"/>
  <c r="K25" i="1"/>
  <c r="K20" i="1"/>
  <c r="K21" i="1"/>
  <c r="K22" i="1"/>
  <c r="K24" i="1"/>
  <c r="K19" i="1"/>
  <c r="K23" i="1"/>
  <c r="M25" i="1"/>
  <c r="M20" i="1"/>
  <c r="M21" i="1"/>
  <c r="M22" i="1"/>
  <c r="M24" i="1"/>
  <c r="M19" i="1"/>
  <c r="M23" i="1"/>
  <c r="P26" i="1" l="1"/>
  <c r="O26" i="1"/>
  <c r="N23" i="1"/>
  <c r="O23" i="1" s="1"/>
  <c r="N24" i="1"/>
  <c r="O24" i="1" s="1"/>
  <c r="N21" i="1"/>
  <c r="O21" i="1" s="1"/>
  <c r="N25" i="1"/>
  <c r="O25" i="1" s="1"/>
  <c r="N19" i="1"/>
  <c r="O19" i="1" s="1"/>
  <c r="N22" i="1"/>
  <c r="O22" i="1" s="1"/>
  <c r="N20" i="1"/>
  <c r="O20" i="1" s="1"/>
  <c r="F12" i="1"/>
  <c r="N12" i="1" s="1"/>
  <c r="O12" i="1" s="1"/>
  <c r="F16" i="1"/>
  <c r="N16" i="1" s="1"/>
  <c r="O16" i="1" s="1"/>
  <c r="F17" i="1"/>
  <c r="N17" i="1" s="1"/>
  <c r="O17" i="1" s="1"/>
  <c r="F15" i="1"/>
  <c r="N15" i="1" s="1"/>
  <c r="O15" i="1" s="1"/>
  <c r="F7" i="1"/>
  <c r="N7" i="1" s="1"/>
  <c r="O7" i="1" s="1"/>
  <c r="F11" i="1"/>
  <c r="N11" i="1" s="1"/>
  <c r="O11" i="1" s="1"/>
  <c r="F13" i="1"/>
  <c r="N13" i="1" s="1"/>
  <c r="O13" i="1" s="1"/>
  <c r="F14" i="1"/>
  <c r="N14" i="1" s="1"/>
  <c r="O14" i="1" s="1"/>
  <c r="F10" i="1"/>
  <c r="N10" i="1" s="1"/>
  <c r="O10" i="1" s="1"/>
  <c r="F9" i="1"/>
  <c r="N9" i="1" s="1"/>
  <c r="O9" i="1" s="1"/>
  <c r="F8" i="1"/>
  <c r="N8" i="1" s="1"/>
  <c r="O8" i="1" s="1"/>
  <c r="P16" i="1" l="1"/>
  <c r="P17" i="1"/>
  <c r="P15" i="1"/>
  <c r="P7" i="1"/>
  <c r="P11" i="1"/>
  <c r="P13" i="1"/>
  <c r="P14" i="1"/>
  <c r="P10" i="1"/>
  <c r="P9" i="1"/>
  <c r="P8" i="1"/>
  <c r="P25" i="1"/>
  <c r="P20" i="1"/>
  <c r="P21" i="1"/>
  <c r="P22" i="1"/>
  <c r="P24" i="1"/>
  <c r="P19" i="1"/>
  <c r="P23" i="1"/>
  <c r="P12" i="1"/>
  <c r="D19" i="1"/>
  <c r="D24" i="1"/>
</calcChain>
</file>

<file path=xl/sharedStrings.xml><?xml version="1.0" encoding="utf-8"?>
<sst xmlns="http://schemas.openxmlformats.org/spreadsheetml/2006/main" count="163" uniqueCount="71">
  <si>
    <t>№</t>
  </si>
  <si>
    <t>Класс</t>
  </si>
  <si>
    <t>ФИО участника</t>
  </si>
  <si>
    <t>Караман Ульяна Александровна</t>
  </si>
  <si>
    <t>«Синий цвет неба и тревоги»</t>
  </si>
  <si>
    <t>Пчёлкина Марина Михайловна</t>
  </si>
  <si>
    <t>«На том же месте через 10 лет»</t>
  </si>
  <si>
    <t>Щинкина Антонина Андреевна</t>
  </si>
  <si>
    <t>«Это была отличная неделя»</t>
  </si>
  <si>
    <t xml:space="preserve">Суровцев Захар Вячеславович </t>
  </si>
  <si>
    <t xml:space="preserve">Баранов Виктор Ильич </t>
  </si>
  <si>
    <t>Беликова Мария Ильинична</t>
  </si>
  <si>
    <t xml:space="preserve">Новожилова Вера Ивановна </t>
  </si>
  <si>
    <t xml:space="preserve">Марьина Полина Олеговна </t>
  </si>
  <si>
    <t>«Председательствует кот»</t>
  </si>
  <si>
    <t>Шейнова Елизавета Ильинична</t>
  </si>
  <si>
    <t>Кузнецова Мария Михайловна</t>
  </si>
  <si>
    <t>«Как я нашел машину времени»</t>
  </si>
  <si>
    <t xml:space="preserve">Потехин Роман Николаевич </t>
  </si>
  <si>
    <t>Бежина Мария Владиславовна</t>
  </si>
  <si>
    <t>Вьюшина Анастасия Евгеньевна</t>
  </si>
  <si>
    <t>Пономорева Валерия Александровна</t>
  </si>
  <si>
    <t>Быков Артем Владиславович</t>
  </si>
  <si>
    <t>Горев Алексей Павлович</t>
  </si>
  <si>
    <t>Молькова Евгения Артемовна</t>
  </si>
  <si>
    <t>Малькова Елизавета Ильинична</t>
  </si>
  <si>
    <t xml:space="preserve">Забелина Лилия Алексеевна </t>
  </si>
  <si>
    <t>Общий список участников Конкурса:</t>
  </si>
  <si>
    <t>Название работы участника</t>
  </si>
  <si>
    <t>Сумма баллов</t>
  </si>
  <si>
    <t>Статус</t>
  </si>
  <si>
    <t>Отметка о прохождении в региональный этап</t>
  </si>
  <si>
    <t xml:space="preserve">Среднее значение </t>
  </si>
  <si>
    <t>«Цвет дружбы»</t>
  </si>
  <si>
    <t>«Такие разные дни»</t>
  </si>
  <si>
    <t>«Синий – цвет неба и тревоги»</t>
  </si>
  <si>
    <t xml:space="preserve">«Поезд времени» </t>
  </si>
  <si>
    <t>«Цвет души»</t>
  </si>
  <si>
    <t>«Я жду тебя»</t>
  </si>
  <si>
    <t>«А дома лучше»</t>
  </si>
  <si>
    <t>«Сокровище»</t>
  </si>
  <si>
    <t>«Неделя для меня»</t>
  </si>
  <si>
    <t>«Мир не без добрых котов»</t>
  </si>
  <si>
    <t>Тема  (1 из 7 предложенных)</t>
  </si>
  <si>
    <t>z</t>
  </si>
  <si>
    <t>% от общего кол-ва баллов</t>
  </si>
  <si>
    <t>Член ЭК 1</t>
  </si>
  <si>
    <t>Член ЭК 2</t>
  </si>
  <si>
    <t>Член ЭК 3</t>
  </si>
  <si>
    <t>Член ЭК 4</t>
  </si>
  <si>
    <t>Член ЭК 5</t>
  </si>
  <si>
    <t>Член ЭК 6</t>
  </si>
  <si>
    <t>Член ЭК 7</t>
  </si>
  <si>
    <t>Член ЭК 8</t>
  </si>
  <si>
    <t>Баллы каждого члена Экспертной комиссии:</t>
  </si>
  <si>
    <t>Баллы:</t>
  </si>
  <si>
    <t>Итоги:</t>
  </si>
  <si>
    <t>Да</t>
  </si>
  <si>
    <t>«Вперед в прошлое»</t>
  </si>
  <si>
    <t>«Кульминация»</t>
  </si>
  <si>
    <t>«В Кёнигсберг»</t>
  </si>
  <si>
    <t>«Достать до небес»</t>
  </si>
  <si>
    <t>«Долгожданная встреча»</t>
  </si>
  <si>
    <t>«История двух подруг»</t>
  </si>
  <si>
    <t>Диплом 1 степени</t>
  </si>
  <si>
    <t>Диплом 2 степени</t>
  </si>
  <si>
    <t>Диплом 3 степени</t>
  </si>
  <si>
    <t>Приложение № 1 к протоколу №1 "Расширенного заседания организационного комитета Конкурса "Класс!""</t>
  </si>
  <si>
    <t>Возрастная категория участников Конкурса: 10-11 класс</t>
  </si>
  <si>
    <t>Возрастная категория участников Конкурса: 8-9 класс</t>
  </si>
  <si>
    <t xml:space="preserve">Протокол №1 "Расширенного заседания организационного комитета по подведению итогов  муниципального этапа Всероссийского литературного Конкурса "Класс!"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</si>
</sst>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uravleva\Desktop\&#1054;&#1083;&#1100;&#1075;&#1072;%20&#1040;&#1083;&#1077;&#1082;&#1089;&#1072;&#1085;&#1076;&#1088;&#1086;&#1074;&#1085;&#1072;\&#1050;&#1086;&#1085;&#1082;&#1091;&#1088;&#1089;&#1099;%202022\&#1042;&#1089;&#1050;%20&#1050;&#1083;&#1072;&#1089;&#1089;%202023\&#1055;&#1088;&#1086;&#1090;&#1086;&#1082;&#1086;&#1083;&#1099;%20&#1086;&#1090;%20&#1078;&#1102;&#1088;&#1080;\&#1054;&#1090;%20&#1043;&#1086;&#1083;&#1086;&#1074;&#1072;&#1085;&#1086;&#1074;&#1086;&#1081;\&#1055;&#1088;&#1086;&#1090;&#1086;&#1088;&#1082;&#1086;&#1083;&#1099;%20&#1085;&#1072;%20&#1050;&#1083;&#1072;&#1089;&#1089;!%208-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uravleva\Desktop\&#1054;&#1083;&#1100;&#1075;&#1072;%20&#1040;&#1083;&#1077;&#1082;&#1089;&#1072;&#1085;&#1076;&#1088;&#1086;&#1074;&#1085;&#1072;\&#1050;&#1086;&#1085;&#1082;&#1091;&#1088;&#1089;&#1099;%202022\&#1042;&#1089;&#1050;%20&#1050;&#1083;&#1072;&#1089;&#1089;%202023\&#1055;&#1088;&#1086;&#1090;&#1086;&#1082;&#1086;&#1083;&#1099;%20&#1086;&#1090;%20&#1078;&#1102;&#1088;&#1080;\&#1054;&#1090;%20&#1057;&#1090;&#1072;&#1088;&#1095;&#1080;&#1074;&#1086;&#1081;\&#1055;&#1088;&#1086;&#1090;&#1086;&#1088;&#1082;&#1086;&#1083;&#1099;%20&#1085;&#1072;%20&#1050;&#1083;&#1072;&#1089;&#1089;!%208-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uravleva\Desktop\&#1054;&#1083;&#1100;&#1075;&#1072;%20&#1040;&#1083;&#1077;&#1082;&#1089;&#1072;&#1085;&#1076;&#1088;&#1086;&#1074;&#1085;&#1072;\&#1050;&#1086;&#1085;&#1082;&#1091;&#1088;&#1089;&#1099;%202022\&#1042;&#1089;&#1050;%20&#1050;&#1083;&#1072;&#1089;&#1089;%202023\&#1055;&#1088;&#1086;&#1090;&#1086;&#1082;&#1086;&#1083;&#1099;%20&#1076;&#1083;&#1103;%20&#1078;&#1102;&#1088;&#1080;\&#1055;&#1088;&#1086;&#1090;&#1086;&#1088;&#1082;&#1086;&#1083;&#1099;%20&#1085;&#1072;%20&#1050;&#1083;&#1072;&#1089;&#1089;!%208-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uravleva\Desktop\&#1054;&#1083;&#1100;&#1075;&#1072;%20&#1040;&#1083;&#1077;&#1082;&#1089;&#1072;&#1085;&#1076;&#1088;&#1086;&#1074;&#1085;&#1072;\&#1050;&#1086;&#1085;&#1082;&#1091;&#1088;&#1089;&#1099;%202022\&#1042;&#1089;&#1050;%20&#1050;&#1083;&#1072;&#1089;&#1089;%202023\&#1055;&#1088;&#1086;&#1090;&#1086;&#1082;&#1086;&#1083;&#1099;%20&#1086;&#1090;%20&#1078;&#1102;&#1088;&#1080;\&#1054;&#1090;%20&#1055;&#1086;&#1087;&#1086;&#1074;&#1086;&#1081;%20&#1080;%20&#1045;&#1088;&#1086;&#1084;&#1086;&#1083;&#1080;&#1085;&#1086;&#1081;\&#1082;&#1083;&#1072;&#1089;&#1089;%20&#1087;&#1088;&#1086;&#1090;&#1086;&#1082;&#1086;&#1083;%20&#1045;&#1088;&#1084;&#1086;&#1083;&#1080;&#1085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uravleva\Desktop\&#1054;&#1083;&#1100;&#1075;&#1072;%20&#1040;&#1083;&#1077;&#1082;&#1089;&#1072;&#1085;&#1076;&#1088;&#1086;&#1074;&#1085;&#1072;\&#1050;&#1086;&#1085;&#1082;&#1091;&#1088;&#1089;&#1099;%202022\&#1042;&#1089;&#1050;%20&#1050;&#1083;&#1072;&#1089;&#1089;%202023\&#1055;&#1088;&#1086;&#1090;&#1086;&#1082;&#1086;&#1083;&#1099;%20&#1086;&#1090;%20&#1078;&#1102;&#1088;&#1080;\&#1054;&#1090;%20&#1055;&#1086;&#1087;&#1086;&#1074;&#1086;&#1081;%20&#1080;%20&#1045;&#1088;&#1086;&#1084;&#1086;&#1083;&#1080;&#1085;&#1086;&#1081;\&#1082;&#1083;&#1072;&#1089;&#1089;%20&#1087;&#1088;&#1086;&#1090;&#1086;&#1082;&#1086;&#1083;%20&#1055;&#1086;&#1087;&#1086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8</v>
          </cell>
        </row>
        <row r="6">
          <cell r="J6">
            <v>6</v>
          </cell>
        </row>
        <row r="7">
          <cell r="J7">
            <v>8</v>
          </cell>
        </row>
        <row r="8">
          <cell r="J8">
            <v>7</v>
          </cell>
        </row>
        <row r="9">
          <cell r="J9">
            <v>11</v>
          </cell>
        </row>
        <row r="10">
          <cell r="J10">
            <v>8</v>
          </cell>
        </row>
        <row r="11">
          <cell r="J11">
            <v>7</v>
          </cell>
        </row>
        <row r="12">
          <cell r="J12">
            <v>7</v>
          </cell>
        </row>
        <row r="13">
          <cell r="J13">
            <v>8</v>
          </cell>
        </row>
        <row r="14">
          <cell r="J14">
            <v>9</v>
          </cell>
        </row>
        <row r="15">
          <cell r="J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5</v>
          </cell>
        </row>
        <row r="6">
          <cell r="J6">
            <v>6</v>
          </cell>
        </row>
        <row r="7">
          <cell r="J7">
            <v>3</v>
          </cell>
        </row>
        <row r="8">
          <cell r="J8">
            <v>6</v>
          </cell>
        </row>
        <row r="9">
          <cell r="J9">
            <v>11</v>
          </cell>
        </row>
        <row r="10">
          <cell r="J10">
            <v>5</v>
          </cell>
        </row>
        <row r="11">
          <cell r="J11">
            <v>5</v>
          </cell>
        </row>
        <row r="12">
          <cell r="J12">
            <v>6</v>
          </cell>
        </row>
        <row r="13">
          <cell r="J13">
            <v>6</v>
          </cell>
        </row>
        <row r="14">
          <cell r="J14">
            <v>10</v>
          </cell>
        </row>
        <row r="15">
          <cell r="J15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«На том же месте через 10 лет»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7</v>
          </cell>
        </row>
        <row r="10">
          <cell r="J10">
            <v>5</v>
          </cell>
        </row>
        <row r="11">
          <cell r="J11">
            <v>11</v>
          </cell>
        </row>
        <row r="12">
          <cell r="J12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7</v>
          </cell>
        </row>
        <row r="10">
          <cell r="J10">
            <v>5</v>
          </cell>
        </row>
        <row r="11">
          <cell r="J11">
            <v>11</v>
          </cell>
        </row>
        <row r="12">
          <cell r="J1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60" zoomScaleNormal="60" workbookViewId="0">
      <selection activeCell="A2" sqref="A2:R2"/>
    </sheetView>
  </sheetViews>
  <sheetFormatPr defaultRowHeight="15.75" x14ac:dyDescent="0.25"/>
  <cols>
    <col min="1" max="1" width="6.28515625" style="7" customWidth="1"/>
    <col min="2" max="2" width="40.42578125" style="10" customWidth="1"/>
    <col min="3" max="3" width="9.140625" style="1"/>
    <col min="4" max="4" width="36.85546875" style="1" customWidth="1"/>
    <col min="5" max="5" width="41.5703125" style="1" customWidth="1"/>
    <col min="6" max="13" width="12.7109375" style="1" customWidth="1"/>
    <col min="14" max="14" width="14.7109375" style="1" customWidth="1"/>
    <col min="15" max="15" width="20.85546875" style="1" customWidth="1"/>
    <col min="16" max="16" width="14.7109375" style="1" customWidth="1"/>
    <col min="17" max="17" width="21" style="1" customWidth="1"/>
    <col min="18" max="18" width="24.42578125" style="1" customWidth="1"/>
    <col min="19" max="16384" width="9.140625" style="1"/>
  </cols>
  <sheetData>
    <row r="1" spans="1:18" ht="57" customHeight="1" x14ac:dyDescent="0.25">
      <c r="P1" s="30" t="s">
        <v>67</v>
      </c>
      <c r="Q1" s="30"/>
      <c r="R1" s="30"/>
    </row>
    <row r="2" spans="1:18" ht="19.5" x14ac:dyDescent="0.3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16" customFormat="1" ht="19.5" x14ac:dyDescent="0.3">
      <c r="A3" s="28" t="s">
        <v>27</v>
      </c>
      <c r="B3" s="28"/>
      <c r="C3" s="28"/>
      <c r="D3" s="28"/>
      <c r="E3" s="28"/>
      <c r="F3" s="28" t="s">
        <v>54</v>
      </c>
      <c r="G3" s="28"/>
      <c r="H3" s="28"/>
      <c r="I3" s="28"/>
      <c r="J3" s="28"/>
      <c r="K3" s="28"/>
      <c r="L3" s="28"/>
      <c r="M3" s="28"/>
      <c r="N3" s="20" t="s">
        <v>55</v>
      </c>
      <c r="O3" s="21"/>
      <c r="P3" s="22"/>
      <c r="Q3" s="20" t="s">
        <v>56</v>
      </c>
      <c r="R3" s="27"/>
    </row>
    <row r="4" spans="1:18" s="2" customFormat="1" ht="15.75" customHeight="1" x14ac:dyDescent="0.25">
      <c r="A4" s="29" t="s">
        <v>0</v>
      </c>
      <c r="B4" s="29" t="s">
        <v>2</v>
      </c>
      <c r="C4" s="29" t="s">
        <v>1</v>
      </c>
      <c r="D4" s="23" t="s">
        <v>43</v>
      </c>
      <c r="E4" s="23" t="s">
        <v>28</v>
      </c>
      <c r="F4" s="23" t="s">
        <v>46</v>
      </c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29</v>
      </c>
      <c r="O4" s="23" t="s">
        <v>45</v>
      </c>
      <c r="P4" s="23" t="s">
        <v>32</v>
      </c>
      <c r="Q4" s="23" t="s">
        <v>30</v>
      </c>
      <c r="R4" s="23" t="s">
        <v>31</v>
      </c>
    </row>
    <row r="5" spans="1:18" s="3" customFormat="1" ht="44.25" customHeight="1" x14ac:dyDescent="0.25">
      <c r="A5" s="29"/>
      <c r="B5" s="29"/>
      <c r="C5" s="2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3" customFormat="1" ht="20.100000000000001" customHeight="1" x14ac:dyDescent="0.25">
      <c r="A6" s="17" t="s">
        <v>69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1:18" s="3" customFormat="1" ht="20.100000000000001" customHeight="1" x14ac:dyDescent="0.25">
      <c r="A7" s="11">
        <v>1</v>
      </c>
      <c r="B7" s="12" t="s">
        <v>10</v>
      </c>
      <c r="C7" s="13">
        <v>9</v>
      </c>
      <c r="D7" s="13" t="s">
        <v>4</v>
      </c>
      <c r="E7" s="13" t="s">
        <v>37</v>
      </c>
      <c r="F7" s="13">
        <f>[1]Лист1!J9</f>
        <v>11</v>
      </c>
      <c r="G7" s="13">
        <v>11</v>
      </c>
      <c r="H7" s="13">
        <v>10</v>
      </c>
      <c r="I7" s="13">
        <f>[2]Лист1!J9</f>
        <v>11</v>
      </c>
      <c r="J7" s="14" t="s">
        <v>44</v>
      </c>
      <c r="K7" s="14" t="s">
        <v>44</v>
      </c>
      <c r="L7" s="14" t="s">
        <v>44</v>
      </c>
      <c r="M7" s="14" t="s">
        <v>44</v>
      </c>
      <c r="N7" s="13">
        <f t="shared" ref="N7:N17" si="0">SUM(F7:I7)</f>
        <v>43</v>
      </c>
      <c r="O7" s="15">
        <f>N7/48*100</f>
        <v>89.583333333333343</v>
      </c>
      <c r="P7" s="13">
        <f t="shared" ref="P7:P26" si="1">N7/4</f>
        <v>10.75</v>
      </c>
      <c r="Q7" s="13" t="s">
        <v>64</v>
      </c>
      <c r="R7" s="13" t="s">
        <v>57</v>
      </c>
    </row>
    <row r="8" spans="1:18" s="3" customFormat="1" ht="20.100000000000001" customHeight="1" x14ac:dyDescent="0.25">
      <c r="A8" s="11">
        <v>2</v>
      </c>
      <c r="B8" s="12" t="s">
        <v>18</v>
      </c>
      <c r="C8" s="13">
        <v>8</v>
      </c>
      <c r="D8" s="13" t="s">
        <v>8</v>
      </c>
      <c r="E8" s="13" t="s">
        <v>8</v>
      </c>
      <c r="F8" s="13">
        <f>[1]Лист1!J15</f>
        <v>11</v>
      </c>
      <c r="G8" s="13">
        <v>7</v>
      </c>
      <c r="H8" s="13">
        <v>12</v>
      </c>
      <c r="I8" s="13">
        <f>[2]Лист1!J15</f>
        <v>6</v>
      </c>
      <c r="J8" s="14" t="s">
        <v>44</v>
      </c>
      <c r="K8" s="14" t="s">
        <v>44</v>
      </c>
      <c r="L8" s="14" t="s">
        <v>44</v>
      </c>
      <c r="M8" s="14" t="s">
        <v>44</v>
      </c>
      <c r="N8" s="13">
        <f t="shared" si="0"/>
        <v>36</v>
      </c>
      <c r="O8" s="15">
        <f t="shared" ref="O8:O17" si="2">N8/48*100</f>
        <v>75</v>
      </c>
      <c r="P8" s="13">
        <f t="shared" si="1"/>
        <v>9</v>
      </c>
      <c r="Q8" s="13" t="s">
        <v>65</v>
      </c>
      <c r="R8" s="13" t="s">
        <v>57</v>
      </c>
    </row>
    <row r="9" spans="1:18" s="3" customFormat="1" ht="20.100000000000001" customHeight="1" x14ac:dyDescent="0.25">
      <c r="A9" s="11">
        <v>3</v>
      </c>
      <c r="B9" s="12" t="s">
        <v>16</v>
      </c>
      <c r="C9" s="13">
        <v>9</v>
      </c>
      <c r="D9" s="13" t="s">
        <v>17</v>
      </c>
      <c r="E9" s="13" t="s">
        <v>58</v>
      </c>
      <c r="F9" s="13">
        <f>[1]Лист1!J14</f>
        <v>9</v>
      </c>
      <c r="G9" s="13">
        <v>10</v>
      </c>
      <c r="H9" s="13">
        <v>5</v>
      </c>
      <c r="I9" s="13">
        <f>[2]Лист1!J14</f>
        <v>10</v>
      </c>
      <c r="J9" s="14" t="s">
        <v>44</v>
      </c>
      <c r="K9" s="14" t="s">
        <v>44</v>
      </c>
      <c r="L9" s="14" t="s">
        <v>44</v>
      </c>
      <c r="M9" s="14" t="s">
        <v>44</v>
      </c>
      <c r="N9" s="13">
        <f t="shared" si="0"/>
        <v>34</v>
      </c>
      <c r="O9" s="15">
        <f t="shared" si="2"/>
        <v>70.833333333333343</v>
      </c>
      <c r="P9" s="13">
        <f t="shared" si="1"/>
        <v>8.5</v>
      </c>
      <c r="Q9" s="13" t="s">
        <v>66</v>
      </c>
      <c r="R9" s="13"/>
    </row>
    <row r="10" spans="1:18" s="3" customFormat="1" ht="20.100000000000001" customHeight="1" x14ac:dyDescent="0.25">
      <c r="A10" s="11">
        <v>4</v>
      </c>
      <c r="B10" s="12" t="s">
        <v>15</v>
      </c>
      <c r="C10" s="13">
        <v>9</v>
      </c>
      <c r="D10" s="13" t="s">
        <v>14</v>
      </c>
      <c r="E10" s="13" t="s">
        <v>42</v>
      </c>
      <c r="F10" s="13">
        <f>[1]Лист1!J13</f>
        <v>8</v>
      </c>
      <c r="G10" s="13">
        <v>6</v>
      </c>
      <c r="H10" s="13">
        <v>9</v>
      </c>
      <c r="I10" s="13">
        <f>[2]Лист1!J13</f>
        <v>6</v>
      </c>
      <c r="J10" s="14" t="s">
        <v>44</v>
      </c>
      <c r="K10" s="14" t="s">
        <v>44</v>
      </c>
      <c r="L10" s="14" t="s">
        <v>44</v>
      </c>
      <c r="M10" s="14" t="s">
        <v>44</v>
      </c>
      <c r="N10" s="13">
        <f t="shared" si="0"/>
        <v>29</v>
      </c>
      <c r="O10" s="15">
        <f t="shared" si="2"/>
        <v>60.416666666666664</v>
      </c>
      <c r="P10" s="13">
        <f t="shared" si="1"/>
        <v>7.25</v>
      </c>
      <c r="Q10" s="13"/>
      <c r="R10" s="13"/>
    </row>
    <row r="11" spans="1:18" s="3" customFormat="1" ht="20.100000000000001" customHeight="1" x14ac:dyDescent="0.25">
      <c r="A11" s="11">
        <v>5</v>
      </c>
      <c r="B11" s="12" t="s">
        <v>11</v>
      </c>
      <c r="C11" s="13">
        <v>9</v>
      </c>
      <c r="D11" s="13" t="s">
        <v>6</v>
      </c>
      <c r="E11" s="13" t="s">
        <v>38</v>
      </c>
      <c r="F11" s="13">
        <f>[1]Лист1!J10</f>
        <v>8</v>
      </c>
      <c r="G11" s="13">
        <v>7</v>
      </c>
      <c r="H11" s="13">
        <v>6</v>
      </c>
      <c r="I11" s="13">
        <f>[2]Лист1!J10</f>
        <v>5</v>
      </c>
      <c r="J11" s="14" t="s">
        <v>44</v>
      </c>
      <c r="K11" s="14" t="s">
        <v>44</v>
      </c>
      <c r="L11" s="14" t="s">
        <v>44</v>
      </c>
      <c r="M11" s="14" t="s">
        <v>44</v>
      </c>
      <c r="N11" s="13">
        <f t="shared" si="0"/>
        <v>26</v>
      </c>
      <c r="O11" s="15">
        <f t="shared" si="2"/>
        <v>54.166666666666664</v>
      </c>
      <c r="P11" s="13">
        <f t="shared" si="1"/>
        <v>6.5</v>
      </c>
      <c r="Q11" s="13"/>
      <c r="R11" s="13"/>
    </row>
    <row r="12" spans="1:18" s="3" customFormat="1" ht="20.100000000000001" customHeight="1" x14ac:dyDescent="0.25">
      <c r="A12" s="11">
        <v>6</v>
      </c>
      <c r="B12" s="12" t="s">
        <v>3</v>
      </c>
      <c r="C12" s="13">
        <v>9</v>
      </c>
      <c r="D12" s="13" t="s">
        <v>4</v>
      </c>
      <c r="E12" s="13" t="s">
        <v>33</v>
      </c>
      <c r="F12" s="13">
        <f>[1]Лист1!J5</f>
        <v>8</v>
      </c>
      <c r="G12" s="13">
        <v>6</v>
      </c>
      <c r="H12" s="13">
        <v>5</v>
      </c>
      <c r="I12" s="13">
        <f>[2]Лист1!J5</f>
        <v>5</v>
      </c>
      <c r="J12" s="14" t="s">
        <v>44</v>
      </c>
      <c r="K12" s="14" t="s">
        <v>44</v>
      </c>
      <c r="L12" s="14" t="s">
        <v>44</v>
      </c>
      <c r="M12" s="14" t="s">
        <v>44</v>
      </c>
      <c r="N12" s="13">
        <f t="shared" si="0"/>
        <v>24</v>
      </c>
      <c r="O12" s="15">
        <f t="shared" si="2"/>
        <v>50</v>
      </c>
      <c r="P12" s="13">
        <f t="shared" si="1"/>
        <v>6</v>
      </c>
      <c r="Q12" s="13"/>
      <c r="R12" s="13"/>
    </row>
    <row r="13" spans="1:18" s="3" customFormat="1" ht="20.100000000000001" customHeight="1" x14ac:dyDescent="0.25">
      <c r="A13" s="11">
        <v>7</v>
      </c>
      <c r="B13" s="12" t="s">
        <v>12</v>
      </c>
      <c r="C13" s="13">
        <v>9</v>
      </c>
      <c r="D13" s="13" t="s">
        <v>6</v>
      </c>
      <c r="E13" s="13" t="s">
        <v>40</v>
      </c>
      <c r="F13" s="13">
        <f>[1]Лист1!J11</f>
        <v>7</v>
      </c>
      <c r="G13" s="13">
        <v>6</v>
      </c>
      <c r="H13" s="13">
        <v>6</v>
      </c>
      <c r="I13" s="13">
        <f>[2]Лист1!J11</f>
        <v>5</v>
      </c>
      <c r="J13" s="14" t="s">
        <v>44</v>
      </c>
      <c r="K13" s="14" t="s">
        <v>44</v>
      </c>
      <c r="L13" s="14" t="s">
        <v>44</v>
      </c>
      <c r="M13" s="14" t="s">
        <v>44</v>
      </c>
      <c r="N13" s="13">
        <f t="shared" si="0"/>
        <v>24</v>
      </c>
      <c r="O13" s="15">
        <f t="shared" si="2"/>
        <v>50</v>
      </c>
      <c r="P13" s="13">
        <f t="shared" si="1"/>
        <v>6</v>
      </c>
      <c r="Q13" s="13"/>
      <c r="R13" s="13"/>
    </row>
    <row r="14" spans="1:18" s="3" customFormat="1" ht="20.100000000000001" customHeight="1" x14ac:dyDescent="0.25">
      <c r="A14" s="11">
        <v>8</v>
      </c>
      <c r="B14" s="12" t="s">
        <v>13</v>
      </c>
      <c r="C14" s="13">
        <v>9</v>
      </c>
      <c r="D14" s="13" t="s">
        <v>14</v>
      </c>
      <c r="E14" s="13" t="s">
        <v>39</v>
      </c>
      <c r="F14" s="13">
        <f>[1]Лист1!J12</f>
        <v>7</v>
      </c>
      <c r="G14" s="13">
        <v>6</v>
      </c>
      <c r="H14" s="13">
        <v>5</v>
      </c>
      <c r="I14" s="13">
        <f>[2]Лист1!J12</f>
        <v>6</v>
      </c>
      <c r="J14" s="14" t="s">
        <v>44</v>
      </c>
      <c r="K14" s="14" t="s">
        <v>44</v>
      </c>
      <c r="L14" s="14" t="s">
        <v>44</v>
      </c>
      <c r="M14" s="14" t="s">
        <v>44</v>
      </c>
      <c r="N14" s="13">
        <f t="shared" si="0"/>
        <v>24</v>
      </c>
      <c r="O14" s="15">
        <f t="shared" si="2"/>
        <v>50</v>
      </c>
      <c r="P14" s="13">
        <f t="shared" si="1"/>
        <v>6</v>
      </c>
      <c r="Q14" s="13"/>
      <c r="R14" s="13"/>
    </row>
    <row r="15" spans="1:18" s="3" customFormat="1" ht="20.100000000000001" customHeight="1" x14ac:dyDescent="0.25">
      <c r="A15" s="11">
        <v>9</v>
      </c>
      <c r="B15" s="12" t="s">
        <v>9</v>
      </c>
      <c r="C15" s="13">
        <v>9</v>
      </c>
      <c r="D15" s="13" t="s">
        <v>8</v>
      </c>
      <c r="E15" s="13" t="s">
        <v>41</v>
      </c>
      <c r="F15" s="13">
        <f>[1]Лист1!J8</f>
        <v>7</v>
      </c>
      <c r="G15" s="13">
        <v>6</v>
      </c>
      <c r="H15" s="13">
        <v>3</v>
      </c>
      <c r="I15" s="13">
        <f>[2]Лист1!J8</f>
        <v>6</v>
      </c>
      <c r="J15" s="14" t="s">
        <v>44</v>
      </c>
      <c r="K15" s="14" t="s">
        <v>44</v>
      </c>
      <c r="L15" s="14" t="s">
        <v>44</v>
      </c>
      <c r="M15" s="14" t="s">
        <v>44</v>
      </c>
      <c r="N15" s="13">
        <f t="shared" si="0"/>
        <v>22</v>
      </c>
      <c r="O15" s="15">
        <f t="shared" si="2"/>
        <v>45.833333333333329</v>
      </c>
      <c r="P15" s="13">
        <f t="shared" si="1"/>
        <v>5.5</v>
      </c>
      <c r="Q15" s="13"/>
      <c r="R15" s="13"/>
    </row>
    <row r="16" spans="1:18" s="3" customFormat="1" ht="20.100000000000001" customHeight="1" x14ac:dyDescent="0.25">
      <c r="A16" s="11">
        <v>10</v>
      </c>
      <c r="B16" s="12" t="s">
        <v>5</v>
      </c>
      <c r="C16" s="13">
        <v>9</v>
      </c>
      <c r="D16" s="13" t="s">
        <v>6</v>
      </c>
      <c r="E16" s="13" t="s">
        <v>6</v>
      </c>
      <c r="F16" s="13">
        <f>[1]Лист1!J6</f>
        <v>6</v>
      </c>
      <c r="G16" s="13">
        <v>6</v>
      </c>
      <c r="H16" s="13">
        <v>3</v>
      </c>
      <c r="I16" s="13">
        <f>[2]Лист1!J6</f>
        <v>6</v>
      </c>
      <c r="J16" s="14" t="s">
        <v>44</v>
      </c>
      <c r="K16" s="14" t="s">
        <v>44</v>
      </c>
      <c r="L16" s="14" t="s">
        <v>44</v>
      </c>
      <c r="M16" s="14" t="s">
        <v>44</v>
      </c>
      <c r="N16" s="13">
        <f t="shared" si="0"/>
        <v>21</v>
      </c>
      <c r="O16" s="15">
        <f t="shared" si="2"/>
        <v>43.75</v>
      </c>
      <c r="P16" s="13">
        <f t="shared" si="1"/>
        <v>5.25</v>
      </c>
      <c r="Q16" s="13"/>
      <c r="R16" s="13"/>
    </row>
    <row r="17" spans="1:18" s="3" customFormat="1" ht="20.100000000000001" customHeight="1" x14ac:dyDescent="0.25">
      <c r="A17" s="11">
        <v>11</v>
      </c>
      <c r="B17" s="12" t="s">
        <v>7</v>
      </c>
      <c r="C17" s="13">
        <v>8</v>
      </c>
      <c r="D17" s="13" t="s">
        <v>8</v>
      </c>
      <c r="E17" s="13" t="s">
        <v>34</v>
      </c>
      <c r="F17" s="13">
        <f>[1]Лист1!J7</f>
        <v>8</v>
      </c>
      <c r="G17" s="13">
        <v>4</v>
      </c>
      <c r="H17" s="13">
        <v>3</v>
      </c>
      <c r="I17" s="13">
        <f>[2]Лист1!J7</f>
        <v>3</v>
      </c>
      <c r="J17" s="14" t="s">
        <v>44</v>
      </c>
      <c r="K17" s="14" t="s">
        <v>44</v>
      </c>
      <c r="L17" s="14" t="s">
        <v>44</v>
      </c>
      <c r="M17" s="14" t="s">
        <v>44</v>
      </c>
      <c r="N17" s="13">
        <f t="shared" si="0"/>
        <v>18</v>
      </c>
      <c r="O17" s="15">
        <f t="shared" si="2"/>
        <v>37.5</v>
      </c>
      <c r="P17" s="13">
        <f t="shared" si="1"/>
        <v>4.5</v>
      </c>
      <c r="Q17" s="13"/>
      <c r="R17" s="13"/>
    </row>
    <row r="18" spans="1:18" s="3" customFormat="1" ht="20.100000000000001" customHeight="1" x14ac:dyDescent="0.25">
      <c r="A18" s="17" t="s">
        <v>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</row>
    <row r="19" spans="1:18" s="3" customFormat="1" ht="20.100000000000001" customHeight="1" x14ac:dyDescent="0.25">
      <c r="A19" s="11">
        <v>12</v>
      </c>
      <c r="B19" s="12" t="s">
        <v>25</v>
      </c>
      <c r="C19" s="13">
        <v>11</v>
      </c>
      <c r="D19" s="13" t="str">
        <f>[3]Лист1!$E$6</f>
        <v>«На том же месте через 10 лет»</v>
      </c>
      <c r="E19" s="13" t="s">
        <v>59</v>
      </c>
      <c r="F19" s="14" t="s">
        <v>44</v>
      </c>
      <c r="G19" s="14" t="s">
        <v>44</v>
      </c>
      <c r="H19" s="14" t="s">
        <v>44</v>
      </c>
      <c r="I19" s="14" t="s">
        <v>44</v>
      </c>
      <c r="J19" s="13">
        <v>8</v>
      </c>
      <c r="K19" s="13">
        <f>[4]Лист1!J11</f>
        <v>11</v>
      </c>
      <c r="L19" s="13">
        <v>11</v>
      </c>
      <c r="M19" s="13">
        <f>[5]Лист1!J11</f>
        <v>11</v>
      </c>
      <c r="N19" s="13">
        <f t="shared" ref="N19:N26" si="3">J19+K19+L19+M19</f>
        <v>41</v>
      </c>
      <c r="O19" s="15">
        <f>N19/48*100</f>
        <v>85.416666666666657</v>
      </c>
      <c r="P19" s="13">
        <f t="shared" si="1"/>
        <v>10.25</v>
      </c>
      <c r="Q19" s="13" t="s">
        <v>64</v>
      </c>
      <c r="R19" s="13" t="s">
        <v>57</v>
      </c>
    </row>
    <row r="20" spans="1:18" s="3" customFormat="1" ht="20.100000000000001" customHeight="1" x14ac:dyDescent="0.25">
      <c r="A20" s="11">
        <v>13</v>
      </c>
      <c r="B20" s="12" t="s">
        <v>21</v>
      </c>
      <c r="C20" s="13">
        <v>10</v>
      </c>
      <c r="D20" s="13" t="s">
        <v>4</v>
      </c>
      <c r="E20" s="13" t="s">
        <v>35</v>
      </c>
      <c r="F20" s="14" t="s">
        <v>44</v>
      </c>
      <c r="G20" s="14" t="s">
        <v>44</v>
      </c>
      <c r="H20" s="14" t="s">
        <v>44</v>
      </c>
      <c r="I20" s="14" t="s">
        <v>44</v>
      </c>
      <c r="J20" s="13">
        <v>12</v>
      </c>
      <c r="K20" s="13">
        <f>[4]Лист1!J7</f>
        <v>6</v>
      </c>
      <c r="L20" s="13">
        <v>12</v>
      </c>
      <c r="M20" s="13">
        <f>[5]Лист1!J7</f>
        <v>6</v>
      </c>
      <c r="N20" s="13">
        <f t="shared" si="3"/>
        <v>36</v>
      </c>
      <c r="O20" s="15">
        <f t="shared" ref="O20:O26" si="4">N20/48*100</f>
        <v>75</v>
      </c>
      <c r="P20" s="13">
        <f t="shared" si="1"/>
        <v>9</v>
      </c>
      <c r="Q20" s="13" t="s">
        <v>65</v>
      </c>
      <c r="R20" s="13"/>
    </row>
    <row r="21" spans="1:18" s="3" customFormat="1" ht="20.100000000000001" customHeight="1" x14ac:dyDescent="0.25">
      <c r="A21" s="11">
        <v>14</v>
      </c>
      <c r="B21" s="12" t="s">
        <v>22</v>
      </c>
      <c r="C21" s="13">
        <v>10</v>
      </c>
      <c r="D21" s="13" t="s">
        <v>17</v>
      </c>
      <c r="E21" s="13" t="s">
        <v>36</v>
      </c>
      <c r="F21" s="14" t="s">
        <v>44</v>
      </c>
      <c r="G21" s="14" t="s">
        <v>44</v>
      </c>
      <c r="H21" s="14" t="s">
        <v>44</v>
      </c>
      <c r="I21" s="14" t="s">
        <v>44</v>
      </c>
      <c r="J21" s="13">
        <v>11</v>
      </c>
      <c r="K21" s="13">
        <f>[4]Лист1!J8</f>
        <v>7</v>
      </c>
      <c r="L21" s="13">
        <v>7</v>
      </c>
      <c r="M21" s="13">
        <f>[5]Лист1!J8</f>
        <v>7</v>
      </c>
      <c r="N21" s="13">
        <f t="shared" si="3"/>
        <v>32</v>
      </c>
      <c r="O21" s="15">
        <f t="shared" si="4"/>
        <v>66.666666666666657</v>
      </c>
      <c r="P21" s="13">
        <f t="shared" si="1"/>
        <v>8</v>
      </c>
      <c r="Q21" s="13" t="s">
        <v>66</v>
      </c>
      <c r="R21" s="13"/>
    </row>
    <row r="22" spans="1:18" s="3" customFormat="1" ht="20.100000000000001" customHeight="1" x14ac:dyDescent="0.25">
      <c r="A22" s="11">
        <v>15</v>
      </c>
      <c r="B22" s="12" t="s">
        <v>23</v>
      </c>
      <c r="C22" s="13">
        <v>10</v>
      </c>
      <c r="D22" s="13" t="s">
        <v>17</v>
      </c>
      <c r="E22" s="13" t="s">
        <v>60</v>
      </c>
      <c r="F22" s="14" t="s">
        <v>44</v>
      </c>
      <c r="G22" s="14" t="s">
        <v>44</v>
      </c>
      <c r="H22" s="14" t="s">
        <v>44</v>
      </c>
      <c r="I22" s="14" t="s">
        <v>44</v>
      </c>
      <c r="J22" s="13">
        <v>11</v>
      </c>
      <c r="K22" s="13">
        <f>[4]Лист1!J9</f>
        <v>7</v>
      </c>
      <c r="L22" s="13">
        <v>6</v>
      </c>
      <c r="M22" s="13">
        <f>[5]Лист1!J9</f>
        <v>7</v>
      </c>
      <c r="N22" s="13">
        <f t="shared" si="3"/>
        <v>31</v>
      </c>
      <c r="O22" s="15">
        <f t="shared" si="4"/>
        <v>64.583333333333343</v>
      </c>
      <c r="P22" s="13">
        <f t="shared" si="1"/>
        <v>7.75</v>
      </c>
      <c r="Q22" s="13"/>
      <c r="R22" s="13"/>
    </row>
    <row r="23" spans="1:18" s="3" customFormat="1" ht="20.100000000000001" customHeight="1" x14ac:dyDescent="0.25">
      <c r="A23" s="11">
        <v>16</v>
      </c>
      <c r="B23" s="12" t="s">
        <v>26</v>
      </c>
      <c r="C23" s="13">
        <v>10</v>
      </c>
      <c r="D23" s="13" t="s">
        <v>4</v>
      </c>
      <c r="E23" s="13" t="s">
        <v>61</v>
      </c>
      <c r="F23" s="14" t="s">
        <v>44</v>
      </c>
      <c r="G23" s="14" t="s">
        <v>44</v>
      </c>
      <c r="H23" s="14" t="s">
        <v>44</v>
      </c>
      <c r="I23" s="14" t="s">
        <v>44</v>
      </c>
      <c r="J23" s="13">
        <v>6</v>
      </c>
      <c r="K23" s="13">
        <f>[4]Лист1!J12</f>
        <v>7</v>
      </c>
      <c r="L23" s="13">
        <v>8</v>
      </c>
      <c r="M23" s="13">
        <f>[5]Лист1!J12</f>
        <v>7</v>
      </c>
      <c r="N23" s="13">
        <f t="shared" si="3"/>
        <v>28</v>
      </c>
      <c r="O23" s="15">
        <f t="shared" si="4"/>
        <v>58.333333333333336</v>
      </c>
      <c r="P23" s="13">
        <f t="shared" si="1"/>
        <v>7</v>
      </c>
      <c r="Q23" s="13"/>
      <c r="R23" s="13"/>
    </row>
    <row r="24" spans="1:18" s="3" customFormat="1" ht="20.100000000000001" customHeight="1" x14ac:dyDescent="0.25">
      <c r="A24" s="11">
        <v>17</v>
      </c>
      <c r="B24" s="12" t="s">
        <v>24</v>
      </c>
      <c r="C24" s="13">
        <v>10</v>
      </c>
      <c r="D24" s="13" t="str">
        <f>[3]Лист1!$E$6</f>
        <v>«На том же месте через 10 лет»</v>
      </c>
      <c r="E24" s="13" t="s">
        <v>62</v>
      </c>
      <c r="F24" s="14" t="s">
        <v>44</v>
      </c>
      <c r="G24" s="14" t="s">
        <v>44</v>
      </c>
      <c r="H24" s="14" t="s">
        <v>44</v>
      </c>
      <c r="I24" s="14" t="s">
        <v>44</v>
      </c>
      <c r="J24" s="13">
        <v>4</v>
      </c>
      <c r="K24" s="13">
        <f>[4]Лист1!J10</f>
        <v>5</v>
      </c>
      <c r="L24" s="13">
        <v>5</v>
      </c>
      <c r="M24" s="13">
        <f>[5]Лист1!J10</f>
        <v>5</v>
      </c>
      <c r="N24" s="13">
        <f t="shared" si="3"/>
        <v>19</v>
      </c>
      <c r="O24" s="15">
        <f t="shared" si="4"/>
        <v>39.583333333333329</v>
      </c>
      <c r="P24" s="13">
        <f t="shared" si="1"/>
        <v>4.75</v>
      </c>
      <c r="Q24" s="13"/>
      <c r="R24" s="13"/>
    </row>
    <row r="25" spans="1:18" s="3" customFormat="1" ht="20.100000000000001" customHeight="1" x14ac:dyDescent="0.25">
      <c r="A25" s="11">
        <v>18</v>
      </c>
      <c r="B25" s="12" t="s">
        <v>20</v>
      </c>
      <c r="C25" s="13">
        <v>10</v>
      </c>
      <c r="D25" s="13" t="str">
        <f>[3]Лист1!$E$6</f>
        <v>«На том же месте через 10 лет»</v>
      </c>
      <c r="E25" s="13" t="str">
        <f>[3]Лист1!$E$6</f>
        <v>«На том же месте через 10 лет»</v>
      </c>
      <c r="F25" s="14" t="s">
        <v>44</v>
      </c>
      <c r="G25" s="14" t="s">
        <v>44</v>
      </c>
      <c r="H25" s="14" t="s">
        <v>44</v>
      </c>
      <c r="I25" s="14" t="s">
        <v>44</v>
      </c>
      <c r="J25" s="13">
        <v>4</v>
      </c>
      <c r="K25" s="13">
        <f>[4]Лист1!J6</f>
        <v>5</v>
      </c>
      <c r="L25" s="13">
        <v>2</v>
      </c>
      <c r="M25" s="13">
        <f>[5]Лист1!J6</f>
        <v>5</v>
      </c>
      <c r="N25" s="13">
        <f t="shared" si="3"/>
        <v>16</v>
      </c>
      <c r="O25" s="15">
        <f t="shared" si="4"/>
        <v>33.333333333333329</v>
      </c>
      <c r="P25" s="13">
        <f t="shared" si="1"/>
        <v>4</v>
      </c>
      <c r="Q25" s="13"/>
      <c r="R25" s="13"/>
    </row>
    <row r="26" spans="1:18" s="3" customFormat="1" ht="20.100000000000001" customHeight="1" x14ac:dyDescent="0.25">
      <c r="A26" s="11">
        <v>19</v>
      </c>
      <c r="B26" s="12" t="s">
        <v>19</v>
      </c>
      <c r="C26" s="13">
        <v>10</v>
      </c>
      <c r="D26" s="13" t="str">
        <f>[3]Лист1!$E$6</f>
        <v>«На том же месте через 10 лет»</v>
      </c>
      <c r="E26" s="13" t="s">
        <v>63</v>
      </c>
      <c r="F26" s="14" t="s">
        <v>44</v>
      </c>
      <c r="G26" s="14" t="s">
        <v>44</v>
      </c>
      <c r="H26" s="14" t="s">
        <v>44</v>
      </c>
      <c r="I26" s="14" t="s">
        <v>44</v>
      </c>
      <c r="J26" s="13">
        <v>3</v>
      </c>
      <c r="K26" s="13">
        <f>[4]Лист1!J5</f>
        <v>4</v>
      </c>
      <c r="L26" s="13">
        <v>2</v>
      </c>
      <c r="M26" s="13">
        <f>[5]Лист1!J5</f>
        <v>4</v>
      </c>
      <c r="N26" s="13">
        <f t="shared" si="3"/>
        <v>13</v>
      </c>
      <c r="O26" s="15">
        <f t="shared" si="4"/>
        <v>27.083333333333332</v>
      </c>
      <c r="P26" s="13">
        <f t="shared" si="1"/>
        <v>3.25</v>
      </c>
      <c r="Q26" s="13"/>
      <c r="R26" s="13"/>
    </row>
    <row r="27" spans="1:18" s="3" customFormat="1" ht="20.100000000000001" customHeight="1" x14ac:dyDescent="0.25">
      <c r="A27" s="5"/>
      <c r="B27" s="8"/>
    </row>
    <row r="28" spans="1:18" s="3" customFormat="1" ht="20.100000000000001" customHeight="1" x14ac:dyDescent="0.25">
      <c r="A28" s="5"/>
      <c r="B28" s="8"/>
    </row>
    <row r="29" spans="1:18" s="3" customFormat="1" ht="20.100000000000001" customHeight="1" x14ac:dyDescent="0.25">
      <c r="A29" s="5"/>
      <c r="B29" s="8"/>
    </row>
    <row r="30" spans="1:18" s="3" customFormat="1" ht="20.100000000000001" customHeight="1" x14ac:dyDescent="0.25">
      <c r="A30" s="5"/>
      <c r="B30" s="8"/>
    </row>
    <row r="31" spans="1:18" s="3" customFormat="1" ht="20.100000000000001" customHeight="1" x14ac:dyDescent="0.25">
      <c r="A31" s="5"/>
      <c r="B31" s="8"/>
    </row>
    <row r="32" spans="1:18" s="3" customFormat="1" ht="20.100000000000001" customHeight="1" x14ac:dyDescent="0.25">
      <c r="A32" s="5"/>
      <c r="B32" s="8"/>
    </row>
    <row r="33" spans="1:2" s="3" customFormat="1" ht="20.100000000000001" customHeight="1" x14ac:dyDescent="0.25">
      <c r="A33" s="5"/>
      <c r="B33" s="8"/>
    </row>
    <row r="34" spans="1:2" s="3" customFormat="1" ht="20.100000000000001" customHeight="1" x14ac:dyDescent="0.25">
      <c r="A34" s="5"/>
      <c r="B34" s="8"/>
    </row>
    <row r="35" spans="1:2" s="3" customFormat="1" ht="20.100000000000001" customHeight="1" x14ac:dyDescent="0.25">
      <c r="A35" s="5"/>
      <c r="B35" s="8"/>
    </row>
    <row r="36" spans="1:2" s="3" customFormat="1" ht="20.100000000000001" customHeight="1" x14ac:dyDescent="0.25">
      <c r="A36" s="5"/>
      <c r="B36" s="8"/>
    </row>
    <row r="37" spans="1:2" s="4" customFormat="1" x14ac:dyDescent="0.25">
      <c r="A37" s="6"/>
      <c r="B37" s="9"/>
    </row>
    <row r="38" spans="1:2" s="4" customFormat="1" x14ac:dyDescent="0.25">
      <c r="A38" s="6"/>
      <c r="B38" s="9"/>
    </row>
    <row r="39" spans="1:2" s="4" customFormat="1" x14ac:dyDescent="0.25">
      <c r="A39" s="6"/>
      <c r="B39" s="9"/>
    </row>
  </sheetData>
  <sortState ref="B16:Q23">
    <sortCondition descending="1" ref="N16:N23"/>
  </sortState>
  <mergeCells count="26">
    <mergeCell ref="A4:A5"/>
    <mergeCell ref="D4:D5"/>
    <mergeCell ref="C4:C5"/>
    <mergeCell ref="B4:B5"/>
    <mergeCell ref="E4:E5"/>
    <mergeCell ref="F4:F5"/>
    <mergeCell ref="G4:G5"/>
    <mergeCell ref="O4:O5"/>
    <mergeCell ref="H4:H5"/>
    <mergeCell ref="I4:I5"/>
    <mergeCell ref="P1:R1"/>
    <mergeCell ref="A18:R18"/>
    <mergeCell ref="A6:R6"/>
    <mergeCell ref="N3:P3"/>
    <mergeCell ref="P4:P5"/>
    <mergeCell ref="A2:R2"/>
    <mergeCell ref="N4:N5"/>
    <mergeCell ref="Q4:Q5"/>
    <mergeCell ref="R4:R5"/>
    <mergeCell ref="Q3:R3"/>
    <mergeCell ref="J4:J5"/>
    <mergeCell ref="K4:K5"/>
    <mergeCell ref="L4:L5"/>
    <mergeCell ref="M4:M5"/>
    <mergeCell ref="A3:E3"/>
    <mergeCell ref="F3:M3"/>
  </mergeCell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2023-03-13T08:39:24Z</dcterms:modified>
</cp:coreProperties>
</file>